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924"/>
  <workbookPr/>
  <mc:AlternateContent xmlns:mc="http://schemas.openxmlformats.org/markup-compatibility/2006">
    <mc:Choice Requires="x15">
      <x15ac:absPath xmlns:x15ac="http://schemas.microsoft.com/office/spreadsheetml/2010/11/ac" url="K:\A_ZAKÁZKY\A_STAVBY\0_Vyhlášení ke schválení\ZUŠ_výměna oken\Přílohy\Příloha č. 4 - PD\"/>
    </mc:Choice>
  </mc:AlternateContent>
  <xr:revisionPtr revIDLastSave="0" documentId="13_ncr:1_{6260F7B7-A13C-4910-B442-BCA93283F02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24" i="1" l="1"/>
  <c r="Q34" i="1" l="1"/>
  <c r="B25" i="1"/>
  <c r="Q32" i="1"/>
  <c r="L22" i="1"/>
  <c r="O5" i="1"/>
  <c r="R11" i="1"/>
  <c r="O6" i="1"/>
  <c r="O7" i="1"/>
  <c r="O8" i="1"/>
  <c r="O9" i="1"/>
  <c r="O10" i="1"/>
  <c r="O11" i="1"/>
  <c r="O12" i="1"/>
  <c r="O13" i="1"/>
  <c r="O14" i="1"/>
  <c r="O15" i="1"/>
  <c r="O16" i="1"/>
  <c r="O17" i="1"/>
  <c r="O18" i="1"/>
  <c r="O19" i="1"/>
  <c r="O20" i="1"/>
  <c r="O21" i="1"/>
  <c r="L6" i="1"/>
  <c r="L7" i="1"/>
  <c r="L8" i="1"/>
  <c r="L9" i="1"/>
  <c r="L10" i="1"/>
  <c r="L11" i="1"/>
  <c r="L12" i="1"/>
  <c r="L13" i="1"/>
  <c r="L14" i="1"/>
  <c r="L15" i="1"/>
  <c r="L16" i="1"/>
  <c r="L17" i="1"/>
  <c r="L18" i="1"/>
  <c r="L19" i="1"/>
  <c r="L20" i="1"/>
  <c r="L23" i="1"/>
  <c r="H6" i="1"/>
  <c r="H7" i="1"/>
  <c r="H8" i="1"/>
  <c r="H9" i="1"/>
  <c r="H10" i="1"/>
  <c r="H11" i="1"/>
  <c r="H12" i="1"/>
  <c r="S12" i="1" s="1"/>
  <c r="H13" i="1"/>
  <c r="H14" i="1"/>
  <c r="H15" i="1"/>
  <c r="H16" i="1"/>
  <c r="S16" i="1" s="1"/>
  <c r="H17" i="1"/>
  <c r="H18" i="1"/>
  <c r="H19" i="1"/>
  <c r="H20" i="1"/>
  <c r="H21" i="1"/>
  <c r="H22" i="1"/>
  <c r="H23" i="1"/>
  <c r="H24" i="1"/>
  <c r="S24" i="1" s="1"/>
  <c r="H5" i="1"/>
  <c r="L5" i="1"/>
  <c r="R5" i="1"/>
  <c r="R23" i="1"/>
  <c r="S5" i="1" l="1"/>
  <c r="S21" i="1"/>
  <c r="S19" i="1"/>
  <c r="S11" i="1"/>
  <c r="S22" i="1"/>
  <c r="S10" i="1"/>
  <c r="S7" i="1"/>
  <c r="S18" i="1"/>
  <c r="S23" i="1"/>
  <c r="Q33" i="1"/>
  <c r="Q31" i="1"/>
  <c r="S29" i="1" l="1"/>
  <c r="R20" i="1"/>
  <c r="S20" i="1" s="1"/>
  <c r="S34" i="1" l="1"/>
  <c r="S33" i="1"/>
  <c r="S32" i="1"/>
  <c r="S31" i="1"/>
  <c r="S30" i="1"/>
  <c r="S36" i="1"/>
  <c r="S37" i="1"/>
  <c r="S28" i="1"/>
  <c r="R6" i="1"/>
  <c r="S6" i="1" s="1"/>
  <c r="R8" i="1"/>
  <c r="S8" i="1" s="1"/>
  <c r="R9" i="1"/>
  <c r="S9" i="1" s="1"/>
  <c r="R13" i="1"/>
  <c r="S13" i="1" s="1"/>
  <c r="R14" i="1"/>
  <c r="S14" i="1" s="1"/>
  <c r="R15" i="1"/>
  <c r="S15" i="1" s="1"/>
  <c r="R17" i="1"/>
  <c r="S17" i="1" s="1"/>
  <c r="Q35" i="1"/>
  <c r="S35" i="1" s="1"/>
  <c r="S38" i="1" l="1"/>
  <c r="S25" i="1" l="1"/>
  <c r="S40" i="1" s="1"/>
</calcChain>
</file>

<file path=xl/sharedStrings.xml><?xml version="1.0" encoding="utf-8"?>
<sst xmlns="http://schemas.openxmlformats.org/spreadsheetml/2006/main" count="163" uniqueCount="87">
  <si>
    <t>OK01</t>
  </si>
  <si>
    <t>OZN</t>
  </si>
  <si>
    <t>ANO</t>
  </si>
  <si>
    <t>OK02</t>
  </si>
  <si>
    <t>OK03</t>
  </si>
  <si>
    <t>NE</t>
  </si>
  <si>
    <t>OK04</t>
  </si>
  <si>
    <t>OK05</t>
  </si>
  <si>
    <t>OK06</t>
  </si>
  <si>
    <t>OK07</t>
  </si>
  <si>
    <t>OK08</t>
  </si>
  <si>
    <t>OK09</t>
  </si>
  <si>
    <t>OK10</t>
  </si>
  <si>
    <t>OK11</t>
  </si>
  <si>
    <t>OK12</t>
  </si>
  <si>
    <t>OK13</t>
  </si>
  <si>
    <t>OK14</t>
  </si>
  <si>
    <t>OK15</t>
  </si>
  <si>
    <t>D01</t>
  </si>
  <si>
    <t>D02</t>
  </si>
  <si>
    <t>CELKEM</t>
  </si>
  <si>
    <t>OKNA</t>
  </si>
  <si>
    <t>1000/1850</t>
  </si>
  <si>
    <t>980/1980</t>
  </si>
  <si>
    <t>3780/600</t>
  </si>
  <si>
    <t>580/600</t>
  </si>
  <si>
    <t>830/760</t>
  </si>
  <si>
    <t>1300/1120</t>
  </si>
  <si>
    <t>700/1000</t>
  </si>
  <si>
    <t>780/2100</t>
  </si>
  <si>
    <t>š x v (mm)</t>
  </si>
  <si>
    <t>počet</t>
  </si>
  <si>
    <t>zasklení</t>
  </si>
  <si>
    <t>specifikace</t>
  </si>
  <si>
    <t>žaluzie</t>
  </si>
  <si>
    <t>cena/ks</t>
  </si>
  <si>
    <t>cena</t>
  </si>
  <si>
    <t>klika</t>
  </si>
  <si>
    <t>okenní klika proti vniknutí</t>
  </si>
  <si>
    <t>parapet</t>
  </si>
  <si>
    <t>délka</t>
  </si>
  <si>
    <t>cena ks</t>
  </si>
  <si>
    <t>ks/okno</t>
  </si>
  <si>
    <t>cena cel.</t>
  </si>
  <si>
    <t>bezpečnostní vložka + 5 klíčů</t>
  </si>
  <si>
    <t>ks</t>
  </si>
  <si>
    <t>montážní kotvy</t>
  </si>
  <si>
    <t>montáž plastového okna</t>
  </si>
  <si>
    <t>montáž vchodové dveře</t>
  </si>
  <si>
    <t>montáž parapetu</t>
  </si>
  <si>
    <t>demontáž stávajících oken/dveří</t>
  </si>
  <si>
    <t>likvidace odpadu</t>
  </si>
  <si>
    <t>celkem</t>
  </si>
  <si>
    <t>vše celkem</t>
  </si>
  <si>
    <t>trojsklo, 3 těsnění</t>
  </si>
  <si>
    <t>klika/klika</t>
  </si>
  <si>
    <r>
      <t>plastové okno, min. 6 ti komorový rám, 3 těsnění, tepelný prostup max. U</t>
    </r>
    <r>
      <rPr>
        <vertAlign val="subscript"/>
        <sz val="11"/>
        <color theme="1"/>
        <rFont val="Calibri"/>
        <family val="2"/>
        <charset val="238"/>
        <scheme val="minor"/>
      </rPr>
      <t>W</t>
    </r>
    <r>
      <rPr>
        <sz val="11"/>
        <color theme="1"/>
        <rFont val="Calibri"/>
        <family val="2"/>
        <charset val="238"/>
        <scheme val="minor"/>
      </rPr>
      <t>=0,9, barva rámu bílá</t>
    </r>
  </si>
  <si>
    <t>trojskol, 3 těsnění, MATNÉ POLOPROPUSTNÉ</t>
  </si>
  <si>
    <t>členění</t>
  </si>
  <si>
    <t>plastové okno, min. 6 ti komorový rám, 3 těsnění, tepelný prostup max. UW=0,9, barva rámu bílá</t>
  </si>
  <si>
    <t>1470/2100</t>
  </si>
  <si>
    <t>1470/2000</t>
  </si>
  <si>
    <t>620/1170</t>
  </si>
  <si>
    <t>2030/2000</t>
  </si>
  <si>
    <t>1470/1700</t>
  </si>
  <si>
    <t>1300/2100</t>
  </si>
  <si>
    <t>montáž žaluzií</t>
  </si>
  <si>
    <t>D03</t>
  </si>
  <si>
    <t>2000/3150</t>
  </si>
  <si>
    <t>OK16</t>
  </si>
  <si>
    <t>1475/1350</t>
  </si>
  <si>
    <t>plastové okno, min. 6 ti komorový rám, 3 těsnění, tepelný prostup max. Uw=0,9, barva rámu bílá</t>
  </si>
  <si>
    <r>
      <t>plastové dveře, min. 6 ti komorový rám, 3 těsnění, teplý rámeček, tepelný prostup max. U</t>
    </r>
    <r>
      <rPr>
        <vertAlign val="subscript"/>
        <sz val="11"/>
        <color theme="1"/>
        <rFont val="Calibri"/>
        <family val="2"/>
        <charset val="238"/>
        <scheme val="minor"/>
      </rPr>
      <t>d</t>
    </r>
    <r>
      <rPr>
        <sz val="11"/>
        <color theme="1"/>
        <rFont val="Calibri"/>
        <family val="2"/>
        <charset val="238"/>
        <scheme val="minor"/>
      </rPr>
      <t>=0,9, barva rámu bílá</t>
    </r>
  </si>
  <si>
    <t>plastové dveře, min. 6 ti komorový rám, 3 těsnění, teplý rámeček, tepelný prostup max. Ud=0,9, barva rámu bílá</t>
  </si>
  <si>
    <t>plastové dveře, min. 6 ti komorový rám, 3 těsnění, teplý rámeček, tepelný prostup max. Ud=0,9, barva rámu bílá,DO SKLEPA ZAMYKATELNÉ</t>
  </si>
  <si>
    <t>vyplňujte pouze žlutá pole</t>
  </si>
  <si>
    <t>panikové kování vč. vložky + 5 klíčů</t>
  </si>
  <si>
    <t>položka</t>
  </si>
  <si>
    <t>OK17</t>
  </si>
  <si>
    <t>4200/1200</t>
  </si>
  <si>
    <t>trojsko, 3 těsnění, matné polopropustné</t>
  </si>
  <si>
    <t>okno fixní dělené na 4 stejné díly, plastové, min. 6 ti komorový rám, 3 těsnění, tepelný prostup max. Uw=0,9, barva rámu bílá</t>
  </si>
  <si>
    <t>cena okna za ks</t>
  </si>
  <si>
    <t>cena okna celkem</t>
  </si>
  <si>
    <t>cena celkem</t>
  </si>
  <si>
    <t>klika panikové kování/koule</t>
  </si>
  <si>
    <r>
      <t>zednické zapravení, zazdědí (</t>
    </r>
    <r>
      <rPr>
        <sz val="9"/>
        <color theme="1"/>
        <rFont val="Calibri"/>
        <family val="2"/>
        <charset val="238"/>
        <scheme val="minor"/>
      </rPr>
      <t>např. ytong)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</si>
</sst>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238"/>
      <scheme val="minor"/>
    </font>
    <font>
      <sz val="22"/>
      <color theme="1"/>
      <name val="Calibri"/>
      <family val="2"/>
      <charset val="238"/>
      <scheme val="minor"/>
    </font>
    <font>
      <vertAlign val="subscript"/>
      <sz val="11"/>
      <color theme="1"/>
      <name val="Calibri"/>
      <family val="2"/>
      <charset val="238"/>
      <scheme val="minor"/>
    </font>
    <font>
      <b/>
      <sz val="20"/>
      <color theme="1"/>
      <name val="Calibri"/>
      <family val="2"/>
      <charset val="238"/>
      <scheme val="minor"/>
    </font>
    <font>
      <b/>
      <sz val="9"/>
      <color rgb="FFFF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</fills>
  <borders count="5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93">
    <xf numFmtId="0" fontId="0" fillId="0" borderId="0" xfId="0"/>
    <xf numFmtId="0" fontId="0" fillId="0" borderId="0" xfId="0" applyAlignment="1">
      <alignment wrapText="1"/>
    </xf>
    <xf numFmtId="0" fontId="0" fillId="0" borderId="1" xfId="0" applyBorder="1" applyAlignment="1">
      <alignment wrapText="1"/>
    </xf>
    <xf numFmtId="0" fontId="0" fillId="0" borderId="8" xfId="0" applyBorder="1" applyAlignment="1">
      <alignment wrapText="1"/>
    </xf>
    <xf numFmtId="0" fontId="0" fillId="0" borderId="13" xfId="0" applyBorder="1" applyAlignment="1">
      <alignment wrapText="1"/>
    </xf>
    <xf numFmtId="0" fontId="0" fillId="0" borderId="14" xfId="0" applyBorder="1" applyAlignment="1">
      <alignment wrapText="1"/>
    </xf>
    <xf numFmtId="0" fontId="0" fillId="4" borderId="10" xfId="0" applyFill="1" applyBorder="1" applyAlignment="1">
      <alignment wrapText="1"/>
    </xf>
    <xf numFmtId="0" fontId="0" fillId="4" borderId="11" xfId="0" applyFill="1" applyBorder="1" applyAlignment="1">
      <alignment wrapText="1"/>
    </xf>
    <xf numFmtId="0" fontId="0" fillId="4" borderId="12" xfId="0" applyFill="1" applyBorder="1" applyAlignment="1">
      <alignment wrapText="1"/>
    </xf>
    <xf numFmtId="0" fontId="0" fillId="0" borderId="18" xfId="0" applyBorder="1" applyAlignment="1">
      <alignment wrapText="1"/>
    </xf>
    <xf numFmtId="0" fontId="0" fillId="0" borderId="20" xfId="0" applyBorder="1" applyAlignment="1">
      <alignment wrapText="1"/>
    </xf>
    <xf numFmtId="0" fontId="0" fillId="0" borderId="24" xfId="0" applyBorder="1" applyAlignment="1">
      <alignment wrapText="1"/>
    </xf>
    <xf numFmtId="0" fontId="0" fillId="0" borderId="25" xfId="0" applyBorder="1" applyAlignment="1">
      <alignment wrapText="1"/>
    </xf>
    <xf numFmtId="0" fontId="0" fillId="0" borderId="26" xfId="0" applyBorder="1" applyAlignment="1">
      <alignment wrapText="1"/>
    </xf>
    <xf numFmtId="0" fontId="0" fillId="4" borderId="2" xfId="0" applyFill="1" applyBorder="1" applyAlignment="1">
      <alignment wrapText="1"/>
    </xf>
    <xf numFmtId="0" fontId="0" fillId="3" borderId="2" xfId="0" applyFill="1" applyBorder="1" applyAlignment="1">
      <alignment wrapText="1"/>
    </xf>
    <xf numFmtId="0" fontId="0" fillId="3" borderId="21" xfId="0" applyFill="1" applyBorder="1" applyAlignment="1">
      <alignment wrapText="1"/>
    </xf>
    <xf numFmtId="0" fontId="0" fillId="3" borderId="22" xfId="0" applyFill="1" applyBorder="1" applyAlignment="1">
      <alignment wrapText="1"/>
    </xf>
    <xf numFmtId="0" fontId="0" fillId="3" borderId="27" xfId="0" applyFill="1" applyBorder="1" applyAlignment="1">
      <alignment wrapText="1"/>
    </xf>
    <xf numFmtId="0" fontId="0" fillId="3" borderId="1" xfId="0" applyFill="1" applyBorder="1" applyAlignment="1">
      <alignment wrapText="1"/>
    </xf>
    <xf numFmtId="0" fontId="0" fillId="3" borderId="3" xfId="0" applyFill="1" applyBorder="1" applyAlignment="1">
      <alignment wrapText="1"/>
    </xf>
    <xf numFmtId="0" fontId="0" fillId="0" borderId="14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4" borderId="28" xfId="0" applyFill="1" applyBorder="1" applyAlignment="1">
      <alignment wrapText="1"/>
    </xf>
    <xf numFmtId="0" fontId="0" fillId="4" borderId="22" xfId="0" applyFill="1" applyBorder="1" applyAlignment="1">
      <alignment wrapText="1"/>
    </xf>
    <xf numFmtId="0" fontId="0" fillId="0" borderId="8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3" borderId="18" xfId="0" applyFill="1" applyBorder="1" applyAlignment="1">
      <alignment wrapText="1"/>
    </xf>
    <xf numFmtId="0" fontId="0" fillId="3" borderId="20" xfId="0" applyFill="1" applyBorder="1" applyAlignment="1">
      <alignment wrapText="1"/>
    </xf>
    <xf numFmtId="0" fontId="0" fillId="3" borderId="17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4" borderId="27" xfId="0" applyFill="1" applyBorder="1" applyAlignment="1">
      <alignment wrapText="1"/>
    </xf>
    <xf numFmtId="0" fontId="0" fillId="4" borderId="21" xfId="0" applyFill="1" applyBorder="1" applyAlignment="1">
      <alignment wrapText="1"/>
    </xf>
    <xf numFmtId="0" fontId="0" fillId="0" borderId="15" xfId="0" applyBorder="1" applyAlignment="1">
      <alignment horizontal="center" vertical="center" wrapText="1"/>
    </xf>
    <xf numFmtId="0" fontId="0" fillId="4" borderId="23" xfId="0" applyFill="1" applyBorder="1" applyAlignment="1">
      <alignment wrapText="1"/>
    </xf>
    <xf numFmtId="0" fontId="3" fillId="2" borderId="2" xfId="0" applyFont="1" applyFill="1" applyBorder="1" applyAlignment="1">
      <alignment wrapText="1"/>
    </xf>
    <xf numFmtId="0" fontId="1" fillId="0" borderId="0" xfId="0" applyFont="1" applyAlignment="1">
      <alignment horizontal="center"/>
    </xf>
    <xf numFmtId="0" fontId="0" fillId="0" borderId="25" xfId="0" applyBorder="1" applyAlignment="1">
      <alignment horizontal="center" vertical="center" wrapText="1"/>
    </xf>
    <xf numFmtId="0" fontId="0" fillId="5" borderId="14" xfId="0" applyFill="1" applyBorder="1" applyAlignment="1">
      <alignment wrapText="1"/>
    </xf>
    <xf numFmtId="0" fontId="0" fillId="5" borderId="1" xfId="0" applyFill="1" applyBorder="1" applyAlignment="1">
      <alignment wrapText="1"/>
    </xf>
    <xf numFmtId="0" fontId="0" fillId="5" borderId="25" xfId="0" applyFill="1" applyBorder="1" applyAlignment="1">
      <alignment wrapText="1"/>
    </xf>
    <xf numFmtId="0" fontId="0" fillId="5" borderId="3" xfId="0" applyFill="1" applyBorder="1" applyAlignment="1">
      <alignment wrapText="1"/>
    </xf>
    <xf numFmtId="0" fontId="0" fillId="5" borderId="15" xfId="0" applyFill="1" applyBorder="1" applyAlignment="1">
      <alignment wrapText="1"/>
    </xf>
    <xf numFmtId="0" fontId="5" fillId="0" borderId="14" xfId="0" applyFont="1" applyBorder="1" applyAlignment="1">
      <alignment wrapText="1"/>
    </xf>
    <xf numFmtId="0" fontId="5" fillId="5" borderId="15" xfId="0" applyFont="1" applyFill="1" applyBorder="1" applyAlignment="1">
      <alignment wrapText="1"/>
    </xf>
    <xf numFmtId="0" fontId="5" fillId="3" borderId="21" xfId="0" applyFont="1" applyFill="1" applyBorder="1" applyAlignment="1">
      <alignment wrapText="1"/>
    </xf>
    <xf numFmtId="0" fontId="0" fillId="5" borderId="21" xfId="0" applyFill="1" applyBorder="1" applyAlignment="1">
      <alignment wrapText="1"/>
    </xf>
    <xf numFmtId="0" fontId="0" fillId="5" borderId="22" xfId="0" applyFill="1" applyBorder="1" applyAlignment="1">
      <alignment wrapText="1"/>
    </xf>
    <xf numFmtId="0" fontId="0" fillId="5" borderId="27" xfId="0" applyFill="1" applyBorder="1" applyAlignment="1">
      <alignment wrapText="1"/>
    </xf>
    <xf numFmtId="0" fontId="0" fillId="3" borderId="16" xfId="0" applyFill="1" applyBorder="1" applyAlignment="1">
      <alignment wrapText="1"/>
    </xf>
    <xf numFmtId="0" fontId="0" fillId="3" borderId="9" xfId="0" applyFill="1" applyBorder="1" applyAlignment="1">
      <alignment wrapText="1"/>
    </xf>
    <xf numFmtId="0" fontId="0" fillId="3" borderId="29" xfId="0" applyFill="1" applyBorder="1" applyAlignment="1">
      <alignment wrapText="1"/>
    </xf>
    <xf numFmtId="0" fontId="6" fillId="0" borderId="32" xfId="0" applyFont="1" applyBorder="1" applyAlignment="1">
      <alignment wrapText="1"/>
    </xf>
    <xf numFmtId="0" fontId="6" fillId="0" borderId="4" xfId="0" applyFont="1" applyBorder="1" applyAlignment="1">
      <alignment wrapText="1"/>
    </xf>
    <xf numFmtId="0" fontId="6" fillId="0" borderId="30" xfId="0" applyFont="1" applyBorder="1" applyAlignment="1">
      <alignment wrapText="1"/>
    </xf>
    <xf numFmtId="0" fontId="6" fillId="3" borderId="31" xfId="0" applyFont="1" applyFill="1" applyBorder="1" applyAlignment="1">
      <alignment wrapText="1"/>
    </xf>
    <xf numFmtId="0" fontId="0" fillId="4" borderId="51" xfId="0" applyFill="1" applyBorder="1" applyAlignment="1">
      <alignment wrapText="1"/>
    </xf>
    <xf numFmtId="0" fontId="0" fillId="0" borderId="45" xfId="0" applyBorder="1" applyAlignment="1">
      <alignment horizontal="center" vertical="center" wrapText="1"/>
    </xf>
    <xf numFmtId="0" fontId="0" fillId="0" borderId="46" xfId="0" applyBorder="1" applyAlignment="1">
      <alignment horizontal="center" vertical="center" wrapText="1"/>
    </xf>
    <xf numFmtId="0" fontId="0" fillId="0" borderId="47" xfId="0" applyBorder="1" applyAlignment="1">
      <alignment horizontal="center" vertical="center" wrapText="1"/>
    </xf>
    <xf numFmtId="0" fontId="0" fillId="0" borderId="48" xfId="0" applyBorder="1" applyAlignment="1">
      <alignment horizontal="center" vertical="center" wrapText="1"/>
    </xf>
    <xf numFmtId="0" fontId="0" fillId="0" borderId="49" xfId="0" applyBorder="1" applyAlignment="1">
      <alignment horizontal="center" vertical="center" wrapText="1"/>
    </xf>
    <xf numFmtId="0" fontId="0" fillId="0" borderId="50" xfId="0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0" fillId="0" borderId="25" xfId="0" applyBorder="1" applyAlignment="1">
      <alignment horizontal="center" wrapText="1"/>
    </xf>
    <xf numFmtId="0" fontId="0" fillId="0" borderId="14" xfId="0" applyBorder="1" applyAlignment="1">
      <alignment horizontal="center" wrapText="1"/>
    </xf>
    <xf numFmtId="0" fontId="0" fillId="4" borderId="5" xfId="0" applyFill="1" applyBorder="1" applyAlignment="1">
      <alignment horizontal="center" wrapText="1"/>
    </xf>
    <xf numFmtId="0" fontId="0" fillId="4" borderId="6" xfId="0" applyFill="1" applyBorder="1" applyAlignment="1">
      <alignment horizontal="center" wrapText="1"/>
    </xf>
    <xf numFmtId="0" fontId="0" fillId="4" borderId="7" xfId="0" applyFill="1" applyBorder="1" applyAlignment="1">
      <alignment horizontal="center" wrapText="1"/>
    </xf>
    <xf numFmtId="0" fontId="0" fillId="4" borderId="36" xfId="0" applyFill="1" applyBorder="1" applyAlignment="1">
      <alignment horizontal="center" wrapText="1"/>
    </xf>
    <xf numFmtId="0" fontId="0" fillId="4" borderId="37" xfId="0" applyFill="1" applyBorder="1" applyAlignment="1">
      <alignment horizontal="center" wrapText="1"/>
    </xf>
    <xf numFmtId="0" fontId="0" fillId="4" borderId="42" xfId="0" applyFill="1" applyBorder="1" applyAlignment="1">
      <alignment horizontal="center" wrapText="1"/>
    </xf>
    <xf numFmtId="0" fontId="0" fillId="4" borderId="43" xfId="0" applyFill="1" applyBorder="1" applyAlignment="1">
      <alignment horizontal="center" wrapText="1"/>
    </xf>
    <xf numFmtId="0" fontId="0" fillId="4" borderId="40" xfId="0" applyFill="1" applyBorder="1" applyAlignment="1">
      <alignment horizontal="center" wrapText="1"/>
    </xf>
    <xf numFmtId="0" fontId="0" fillId="4" borderId="41" xfId="0" applyFill="1" applyBorder="1" applyAlignment="1">
      <alignment horizontal="center" wrapText="1"/>
    </xf>
    <xf numFmtId="0" fontId="0" fillId="4" borderId="38" xfId="0" applyFill="1" applyBorder="1" applyAlignment="1">
      <alignment horizontal="center" textRotation="90" wrapText="1"/>
    </xf>
    <xf numFmtId="0" fontId="0" fillId="4" borderId="39" xfId="0" applyFill="1" applyBorder="1" applyAlignment="1">
      <alignment horizontal="center" textRotation="90" wrapText="1"/>
    </xf>
    <xf numFmtId="0" fontId="0" fillId="4" borderId="44" xfId="0" applyFill="1" applyBorder="1" applyAlignment="1">
      <alignment horizontal="center" wrapText="1"/>
    </xf>
    <xf numFmtId="0" fontId="4" fillId="0" borderId="35" xfId="0" applyFont="1" applyBorder="1" applyAlignment="1">
      <alignment horizontal="right" vertical="center"/>
    </xf>
    <xf numFmtId="0" fontId="0" fillId="0" borderId="34" xfId="0" applyBorder="1" applyAlignment="1">
      <alignment horizontal="center" wrapText="1"/>
    </xf>
    <xf numFmtId="0" fontId="0" fillId="0" borderId="33" xfId="0" applyBorder="1" applyAlignment="1">
      <alignment horizontal="center" wrapText="1"/>
    </xf>
    <xf numFmtId="0" fontId="0" fillId="0" borderId="31" xfId="0" applyBorder="1" applyAlignment="1">
      <alignment horizontal="center" wrapText="1"/>
    </xf>
    <xf numFmtId="0" fontId="0" fillId="3" borderId="8" xfId="0" applyFill="1" applyBorder="1" applyAlignment="1">
      <alignment horizontal="center" wrapText="1"/>
    </xf>
    <xf numFmtId="0" fontId="0" fillId="3" borderId="1" xfId="0" applyFill="1" applyBorder="1" applyAlignment="1">
      <alignment horizontal="center" wrapText="1"/>
    </xf>
    <xf numFmtId="0" fontId="3" fillId="2" borderId="17" xfId="0" applyFont="1" applyFill="1" applyBorder="1" applyAlignment="1">
      <alignment horizontal="center" wrapText="1"/>
    </xf>
    <xf numFmtId="0" fontId="3" fillId="2" borderId="18" xfId="0" applyFont="1" applyFill="1" applyBorder="1" applyAlignment="1">
      <alignment horizontal="center" wrapText="1"/>
    </xf>
    <xf numFmtId="0" fontId="3" fillId="2" borderId="20" xfId="0" applyFont="1" applyFill="1" applyBorder="1" applyAlignment="1">
      <alignment horizontal="center" wrapText="1"/>
    </xf>
    <xf numFmtId="0" fontId="0" fillId="0" borderId="13" xfId="0" applyBorder="1" applyAlignment="1">
      <alignment horizontal="center" wrapText="1"/>
    </xf>
    <xf numFmtId="0" fontId="0" fillId="0" borderId="8" xfId="0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5" fillId="0" borderId="13" xfId="0" applyFont="1" applyBorder="1" applyAlignment="1">
      <alignment horizontal="center" wrapText="1"/>
    </xf>
    <xf numFmtId="0" fontId="5" fillId="0" borderId="14" xfId="0" applyFont="1" applyBorder="1" applyAlignment="1">
      <alignment horizont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13" Type="http://schemas.openxmlformats.org/officeDocument/2006/relationships/image" Target="../media/image13.pn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12" Type="http://schemas.openxmlformats.org/officeDocument/2006/relationships/image" Target="../media/image12.png"/><Relationship Id="rId2" Type="http://schemas.openxmlformats.org/officeDocument/2006/relationships/image" Target="../media/image2.png"/><Relationship Id="rId1" Type="http://schemas.openxmlformats.org/officeDocument/2006/relationships/image" Target="../media/image1.jp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5" Type="http://schemas.openxmlformats.org/officeDocument/2006/relationships/image" Target="../media/image5.png"/><Relationship Id="rId10" Type="http://schemas.openxmlformats.org/officeDocument/2006/relationships/image" Target="../media/image10.png"/><Relationship Id="rId4" Type="http://schemas.openxmlformats.org/officeDocument/2006/relationships/image" Target="../media/image4.png"/><Relationship Id="rId9" Type="http://schemas.openxmlformats.org/officeDocument/2006/relationships/image" Target="../media/image9.png"/><Relationship Id="rId14" Type="http://schemas.openxmlformats.org/officeDocument/2006/relationships/image" Target="../media/image1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121832</xdr:colOff>
      <xdr:row>7</xdr:row>
      <xdr:rowOff>387645</xdr:rowOff>
    </xdr:from>
    <xdr:to>
      <xdr:col>3</xdr:col>
      <xdr:colOff>1420038</xdr:colOff>
      <xdr:row>7</xdr:row>
      <xdr:rowOff>1694564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0343" t="6144" r="6463" b="6726"/>
        <a:stretch/>
      </xdr:blipFill>
      <xdr:spPr>
        <a:xfrm>
          <a:off x="1539506" y="7453866"/>
          <a:ext cx="1298206" cy="1306919"/>
        </a:xfrm>
        <a:prstGeom prst="rect">
          <a:avLst/>
        </a:prstGeom>
      </xdr:spPr>
    </xdr:pic>
    <xdr:clientData/>
  </xdr:twoCellAnchor>
  <xdr:twoCellAnchor editAs="oneCell">
    <xdr:from>
      <xdr:col>3</xdr:col>
      <xdr:colOff>124239</xdr:colOff>
      <xdr:row>16</xdr:row>
      <xdr:rowOff>114922</xdr:rowOff>
    </xdr:from>
    <xdr:to>
      <xdr:col>3</xdr:col>
      <xdr:colOff>1352827</xdr:colOff>
      <xdr:row>16</xdr:row>
      <xdr:rowOff>1837194</xdr:rowOff>
    </xdr:to>
    <xdr:pic>
      <xdr:nvPicPr>
        <xdr:cNvPr id="4" name="Obráze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2519" r="7900"/>
        <a:stretch/>
      </xdr:blipFill>
      <xdr:spPr>
        <a:xfrm>
          <a:off x="1697935" y="21718726"/>
          <a:ext cx="1228588" cy="1722272"/>
        </a:xfrm>
        <a:prstGeom prst="rect">
          <a:avLst/>
        </a:prstGeom>
      </xdr:spPr>
    </xdr:pic>
    <xdr:clientData/>
  </xdr:twoCellAnchor>
  <xdr:twoCellAnchor editAs="oneCell">
    <xdr:from>
      <xdr:col>2</xdr:col>
      <xdr:colOff>607391</xdr:colOff>
      <xdr:row>13</xdr:row>
      <xdr:rowOff>55216</xdr:rowOff>
    </xdr:from>
    <xdr:to>
      <xdr:col>4</xdr:col>
      <xdr:colOff>182849</xdr:colOff>
      <xdr:row>13</xdr:row>
      <xdr:rowOff>1835978</xdr:rowOff>
    </xdr:to>
    <xdr:pic>
      <xdr:nvPicPr>
        <xdr:cNvPr id="7" name="Obrázek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0140" t="6269"/>
        <a:stretch/>
      </xdr:blipFill>
      <xdr:spPr>
        <a:xfrm>
          <a:off x="1352826" y="15474673"/>
          <a:ext cx="1839371" cy="1780762"/>
        </a:xfrm>
        <a:prstGeom prst="rect">
          <a:avLst/>
        </a:prstGeom>
      </xdr:spPr>
    </xdr:pic>
    <xdr:clientData/>
  </xdr:twoCellAnchor>
  <xdr:twoCellAnchor editAs="oneCell">
    <xdr:from>
      <xdr:col>3</xdr:col>
      <xdr:colOff>41163</xdr:colOff>
      <xdr:row>8</xdr:row>
      <xdr:rowOff>52237</xdr:rowOff>
    </xdr:from>
    <xdr:to>
      <xdr:col>3</xdr:col>
      <xdr:colOff>1384446</xdr:colOff>
      <xdr:row>8</xdr:row>
      <xdr:rowOff>1960378</xdr:rowOff>
    </xdr:to>
    <xdr:pic>
      <xdr:nvPicPr>
        <xdr:cNvPr id="8" name="Obrázek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 t="-2734" b="8522"/>
        <a:stretch/>
      </xdr:blipFill>
      <xdr:spPr>
        <a:xfrm>
          <a:off x="1624971" y="9145289"/>
          <a:ext cx="1343283" cy="1908141"/>
        </a:xfrm>
        <a:prstGeom prst="rect">
          <a:avLst/>
        </a:prstGeom>
      </xdr:spPr>
    </xdr:pic>
    <xdr:clientData/>
  </xdr:twoCellAnchor>
  <xdr:twoCellAnchor editAs="oneCell">
    <xdr:from>
      <xdr:col>3</xdr:col>
      <xdr:colOff>175029</xdr:colOff>
      <xdr:row>9</xdr:row>
      <xdr:rowOff>186106</xdr:rowOff>
    </xdr:from>
    <xdr:to>
      <xdr:col>3</xdr:col>
      <xdr:colOff>1341386</xdr:colOff>
      <xdr:row>10</xdr:row>
      <xdr:rowOff>686687</xdr:rowOff>
    </xdr:to>
    <xdr:pic>
      <xdr:nvPicPr>
        <xdr:cNvPr id="10" name="Obrázek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58837" y="11350292"/>
          <a:ext cx="1166357" cy="1574912"/>
        </a:xfrm>
        <a:prstGeom prst="rect">
          <a:avLst/>
        </a:prstGeom>
      </xdr:spPr>
    </xdr:pic>
    <xdr:clientData/>
  </xdr:twoCellAnchor>
  <xdr:twoCellAnchor editAs="oneCell">
    <xdr:from>
      <xdr:col>3</xdr:col>
      <xdr:colOff>52155</xdr:colOff>
      <xdr:row>4</xdr:row>
      <xdr:rowOff>354419</xdr:rowOff>
    </xdr:from>
    <xdr:to>
      <xdr:col>3</xdr:col>
      <xdr:colOff>1387943</xdr:colOff>
      <xdr:row>4</xdr:row>
      <xdr:rowOff>1849623</xdr:rowOff>
    </xdr:to>
    <xdr:pic>
      <xdr:nvPicPr>
        <xdr:cNvPr id="12" name="Obrázek 1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35963" y="1295843"/>
          <a:ext cx="1335788" cy="1495204"/>
        </a:xfrm>
        <a:prstGeom prst="rect">
          <a:avLst/>
        </a:prstGeom>
      </xdr:spPr>
    </xdr:pic>
    <xdr:clientData/>
  </xdr:twoCellAnchor>
  <xdr:twoCellAnchor editAs="oneCell">
    <xdr:from>
      <xdr:col>3</xdr:col>
      <xdr:colOff>17877</xdr:colOff>
      <xdr:row>15</xdr:row>
      <xdr:rowOff>230270</xdr:rowOff>
    </xdr:from>
    <xdr:to>
      <xdr:col>3</xdr:col>
      <xdr:colOff>1371668</xdr:colOff>
      <xdr:row>15</xdr:row>
      <xdr:rowOff>1532284</xdr:rowOff>
    </xdr:to>
    <xdr:pic>
      <xdr:nvPicPr>
        <xdr:cNvPr id="14" name="Obrázek 13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91573" y="19791031"/>
          <a:ext cx="1353791" cy="1302014"/>
        </a:xfrm>
        <a:prstGeom prst="rect">
          <a:avLst/>
        </a:prstGeom>
      </xdr:spPr>
    </xdr:pic>
    <xdr:clientData/>
  </xdr:twoCellAnchor>
  <xdr:twoCellAnchor editAs="oneCell">
    <xdr:from>
      <xdr:col>2</xdr:col>
      <xdr:colOff>720528</xdr:colOff>
      <xdr:row>12</xdr:row>
      <xdr:rowOff>195833</xdr:rowOff>
    </xdr:from>
    <xdr:to>
      <xdr:col>4</xdr:col>
      <xdr:colOff>52254</xdr:colOff>
      <xdr:row>12</xdr:row>
      <xdr:rowOff>1490869</xdr:rowOff>
    </xdr:to>
    <xdr:pic>
      <xdr:nvPicPr>
        <xdr:cNvPr id="17" name="Obrázek 16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65963" y="13558442"/>
          <a:ext cx="1595639" cy="1295036"/>
        </a:xfrm>
        <a:prstGeom prst="rect">
          <a:avLst/>
        </a:prstGeom>
      </xdr:spPr>
    </xdr:pic>
    <xdr:clientData/>
  </xdr:twoCellAnchor>
  <xdr:twoCellAnchor editAs="oneCell">
    <xdr:from>
      <xdr:col>3</xdr:col>
      <xdr:colOff>264940</xdr:colOff>
      <xdr:row>23</xdr:row>
      <xdr:rowOff>101689</xdr:rowOff>
    </xdr:from>
    <xdr:to>
      <xdr:col>3</xdr:col>
      <xdr:colOff>1351417</xdr:colOff>
      <xdr:row>23</xdr:row>
      <xdr:rowOff>1813664</xdr:rowOff>
    </xdr:to>
    <xdr:pic>
      <xdr:nvPicPr>
        <xdr:cNvPr id="20" name="Obrázek 19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43741" y="28298299"/>
          <a:ext cx="1086477" cy="1711975"/>
        </a:xfrm>
        <a:prstGeom prst="rect">
          <a:avLst/>
        </a:prstGeom>
      </xdr:spPr>
    </xdr:pic>
    <xdr:clientData/>
  </xdr:twoCellAnchor>
  <xdr:twoCellAnchor editAs="oneCell">
    <xdr:from>
      <xdr:col>3</xdr:col>
      <xdr:colOff>74785</xdr:colOff>
      <xdr:row>21</xdr:row>
      <xdr:rowOff>80853</xdr:rowOff>
    </xdr:from>
    <xdr:to>
      <xdr:col>3</xdr:col>
      <xdr:colOff>1383083</xdr:colOff>
      <xdr:row>21</xdr:row>
      <xdr:rowOff>1761012</xdr:rowOff>
    </xdr:to>
    <xdr:pic>
      <xdr:nvPicPr>
        <xdr:cNvPr id="21" name="Obrázek 20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53586" y="26320271"/>
          <a:ext cx="1308298" cy="1680159"/>
        </a:xfrm>
        <a:prstGeom prst="rect">
          <a:avLst/>
        </a:prstGeom>
      </xdr:spPr>
    </xdr:pic>
    <xdr:clientData/>
  </xdr:twoCellAnchor>
  <xdr:twoCellAnchor editAs="oneCell">
    <xdr:from>
      <xdr:col>3</xdr:col>
      <xdr:colOff>152401</xdr:colOff>
      <xdr:row>5</xdr:row>
      <xdr:rowOff>201499</xdr:rowOff>
    </xdr:from>
    <xdr:to>
      <xdr:col>3</xdr:col>
      <xdr:colOff>1337489</xdr:colOff>
      <xdr:row>6</xdr:row>
      <xdr:rowOff>728331</xdr:rowOff>
    </xdr:to>
    <xdr:pic>
      <xdr:nvPicPr>
        <xdr:cNvPr id="22" name="Obrázek 21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8943" r="8316"/>
        <a:stretch/>
      </xdr:blipFill>
      <xdr:spPr>
        <a:xfrm>
          <a:off x="1736209" y="3191906"/>
          <a:ext cx="1185088" cy="1601163"/>
        </a:xfrm>
        <a:prstGeom prst="rect">
          <a:avLst/>
        </a:prstGeom>
      </xdr:spPr>
    </xdr:pic>
    <xdr:clientData/>
  </xdr:twoCellAnchor>
  <xdr:twoCellAnchor editAs="oneCell">
    <xdr:from>
      <xdr:col>3</xdr:col>
      <xdr:colOff>175029</xdr:colOff>
      <xdr:row>11</xdr:row>
      <xdr:rowOff>64275</xdr:rowOff>
    </xdr:from>
    <xdr:to>
      <xdr:col>3</xdr:col>
      <xdr:colOff>1341386</xdr:colOff>
      <xdr:row>11</xdr:row>
      <xdr:rowOff>1639187</xdr:rowOff>
    </xdr:to>
    <xdr:pic>
      <xdr:nvPicPr>
        <xdr:cNvPr id="23" name="Obrázek 22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58837" y="11350292"/>
          <a:ext cx="1166357" cy="1574912"/>
        </a:xfrm>
        <a:prstGeom prst="rect">
          <a:avLst/>
        </a:prstGeom>
      </xdr:spPr>
    </xdr:pic>
    <xdr:clientData/>
  </xdr:twoCellAnchor>
  <xdr:twoCellAnchor>
    <xdr:from>
      <xdr:col>3</xdr:col>
      <xdr:colOff>566405</xdr:colOff>
      <xdr:row>11</xdr:row>
      <xdr:rowOff>1399732</xdr:rowOff>
    </xdr:from>
    <xdr:to>
      <xdr:col>3</xdr:col>
      <xdr:colOff>904875</xdr:colOff>
      <xdr:row>11</xdr:row>
      <xdr:rowOff>1581150</xdr:rowOff>
    </xdr:to>
    <xdr:sp macro="" textlink="">
      <xdr:nvSpPr>
        <xdr:cNvPr id="24" name="TextovéPole 23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SpPr txBox="1"/>
      </xdr:nvSpPr>
      <xdr:spPr>
        <a:xfrm>
          <a:off x="2147555" y="12686857"/>
          <a:ext cx="338470" cy="181418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cs-CZ" sz="800"/>
            <a:t>700</a:t>
          </a:r>
        </a:p>
      </xdr:txBody>
    </xdr:sp>
    <xdr:clientData/>
  </xdr:twoCellAnchor>
  <xdr:twoCellAnchor>
    <xdr:from>
      <xdr:col>3</xdr:col>
      <xdr:colOff>1073556</xdr:colOff>
      <xdr:row>11</xdr:row>
      <xdr:rowOff>568731</xdr:rowOff>
    </xdr:from>
    <xdr:to>
      <xdr:col>3</xdr:col>
      <xdr:colOff>1235924</xdr:colOff>
      <xdr:row>11</xdr:row>
      <xdr:rowOff>964351</xdr:rowOff>
    </xdr:to>
    <xdr:sp macro="" textlink="">
      <xdr:nvSpPr>
        <xdr:cNvPr id="25" name="TextovéPole 24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SpPr txBox="1"/>
      </xdr:nvSpPr>
      <xdr:spPr>
        <a:xfrm rot="16200000">
          <a:off x="2538080" y="11972482"/>
          <a:ext cx="395620" cy="162368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cs-CZ" sz="800"/>
            <a:t>1000</a:t>
          </a:r>
        </a:p>
      </xdr:txBody>
    </xdr:sp>
    <xdr:clientData/>
  </xdr:twoCellAnchor>
  <xdr:twoCellAnchor editAs="oneCell">
    <xdr:from>
      <xdr:col>3</xdr:col>
      <xdr:colOff>69022</xdr:colOff>
      <xdr:row>14</xdr:row>
      <xdr:rowOff>400326</xdr:rowOff>
    </xdr:from>
    <xdr:to>
      <xdr:col>3</xdr:col>
      <xdr:colOff>1367228</xdr:colOff>
      <xdr:row>14</xdr:row>
      <xdr:rowOff>1707245</xdr:rowOff>
    </xdr:to>
    <xdr:pic>
      <xdr:nvPicPr>
        <xdr:cNvPr id="26" name="Obrázek 25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0343" t="6144" r="6463" b="6726"/>
        <a:stretch/>
      </xdr:blipFill>
      <xdr:spPr>
        <a:xfrm>
          <a:off x="1642718" y="17890435"/>
          <a:ext cx="1298206" cy="1306919"/>
        </a:xfrm>
        <a:prstGeom prst="rect">
          <a:avLst/>
        </a:prstGeom>
      </xdr:spPr>
    </xdr:pic>
    <xdr:clientData/>
  </xdr:twoCellAnchor>
  <xdr:twoCellAnchor editAs="oneCell">
    <xdr:from>
      <xdr:col>2</xdr:col>
      <xdr:colOff>721031</xdr:colOff>
      <xdr:row>17</xdr:row>
      <xdr:rowOff>27609</xdr:rowOff>
    </xdr:from>
    <xdr:to>
      <xdr:col>3</xdr:col>
      <xdr:colOff>1325218</xdr:colOff>
      <xdr:row>17</xdr:row>
      <xdr:rowOff>1143001</xdr:rowOff>
    </xdr:to>
    <xdr:pic>
      <xdr:nvPicPr>
        <xdr:cNvPr id="27" name="Obrázek 26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r="9260" b="12944"/>
        <a:stretch/>
      </xdr:blipFill>
      <xdr:spPr>
        <a:xfrm>
          <a:off x="1475704" y="23700897"/>
          <a:ext cx="1432129" cy="1115392"/>
        </a:xfrm>
        <a:prstGeom prst="rect">
          <a:avLst/>
        </a:prstGeom>
      </xdr:spPr>
    </xdr:pic>
    <xdr:clientData/>
  </xdr:twoCellAnchor>
  <xdr:twoCellAnchor>
    <xdr:from>
      <xdr:col>3</xdr:col>
      <xdr:colOff>182747</xdr:colOff>
      <xdr:row>18</xdr:row>
      <xdr:rowOff>227049</xdr:rowOff>
    </xdr:from>
    <xdr:to>
      <xdr:col>3</xdr:col>
      <xdr:colOff>431948</xdr:colOff>
      <xdr:row>18</xdr:row>
      <xdr:rowOff>426409</xdr:rowOff>
    </xdr:to>
    <xdr:sp macro="" textlink="">
      <xdr:nvSpPr>
        <xdr:cNvPr id="29" name="Obdélník 28">
          <a:extLst>
            <a:ext uri="{FF2B5EF4-FFF2-40B4-BE49-F238E27FC236}">
              <a16:creationId xmlns:a16="http://schemas.microsoft.com/office/drawing/2014/main" id="{00000000-0008-0000-0000-00001D000000}"/>
            </a:ext>
          </a:extLst>
        </xdr:cNvPr>
        <xdr:cNvSpPr/>
      </xdr:nvSpPr>
      <xdr:spPr>
        <a:xfrm>
          <a:off x="1766555" y="25479375"/>
          <a:ext cx="249201" cy="199360"/>
        </a:xfrm>
        <a:prstGeom prst="rect">
          <a:avLst/>
        </a:prstGeom>
        <a:noFill/>
        <a:ln w="63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cs-CZ" sz="1100">
            <a:ln>
              <a:solidFill>
                <a:schemeClr val="tx1"/>
              </a:solidFill>
            </a:ln>
          </a:endParaRPr>
        </a:p>
      </xdr:txBody>
    </xdr:sp>
    <xdr:clientData/>
  </xdr:twoCellAnchor>
  <xdr:twoCellAnchor>
    <xdr:from>
      <xdr:col>3</xdr:col>
      <xdr:colOff>152400</xdr:colOff>
      <xdr:row>18</xdr:row>
      <xdr:rowOff>207778</xdr:rowOff>
    </xdr:from>
    <xdr:to>
      <xdr:col>3</xdr:col>
      <xdr:colOff>459637</xdr:colOff>
      <xdr:row>18</xdr:row>
      <xdr:rowOff>448561</xdr:rowOff>
    </xdr:to>
    <xdr:sp macro="" textlink="">
      <xdr:nvSpPr>
        <xdr:cNvPr id="30" name="Obdélník 29">
          <a:extLst>
            <a:ext uri="{FF2B5EF4-FFF2-40B4-BE49-F238E27FC236}">
              <a16:creationId xmlns:a16="http://schemas.microsoft.com/office/drawing/2014/main" id="{00000000-0008-0000-0000-00001E000000}"/>
            </a:ext>
          </a:extLst>
        </xdr:cNvPr>
        <xdr:cNvSpPr/>
      </xdr:nvSpPr>
      <xdr:spPr>
        <a:xfrm>
          <a:off x="1736208" y="25460104"/>
          <a:ext cx="307237" cy="240783"/>
        </a:xfrm>
        <a:prstGeom prst="rect">
          <a:avLst/>
        </a:prstGeom>
        <a:noFill/>
        <a:ln w="63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cs-CZ" sz="1100">
            <a:ln>
              <a:solidFill>
                <a:schemeClr val="tx1"/>
              </a:solidFill>
            </a:ln>
          </a:endParaRPr>
        </a:p>
      </xdr:txBody>
    </xdr:sp>
    <xdr:clientData/>
  </xdr:twoCellAnchor>
  <xdr:twoCellAnchor>
    <xdr:from>
      <xdr:col>3</xdr:col>
      <xdr:colOff>512356</xdr:colOff>
      <xdr:row>18</xdr:row>
      <xdr:rowOff>229929</xdr:rowOff>
    </xdr:from>
    <xdr:to>
      <xdr:col>3</xdr:col>
      <xdr:colOff>761557</xdr:colOff>
      <xdr:row>18</xdr:row>
      <xdr:rowOff>429289</xdr:rowOff>
    </xdr:to>
    <xdr:sp macro="" textlink="">
      <xdr:nvSpPr>
        <xdr:cNvPr id="31" name="Obdélník 3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SpPr/>
      </xdr:nvSpPr>
      <xdr:spPr>
        <a:xfrm>
          <a:off x="2096164" y="25482255"/>
          <a:ext cx="249201" cy="199360"/>
        </a:xfrm>
        <a:prstGeom prst="rect">
          <a:avLst/>
        </a:prstGeom>
        <a:noFill/>
        <a:ln w="63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cs-CZ" sz="1100">
            <a:ln>
              <a:solidFill>
                <a:schemeClr val="tx1"/>
              </a:solidFill>
            </a:ln>
          </a:endParaRPr>
        </a:p>
      </xdr:txBody>
    </xdr:sp>
    <xdr:clientData/>
  </xdr:twoCellAnchor>
  <xdr:twoCellAnchor>
    <xdr:from>
      <xdr:col>3</xdr:col>
      <xdr:colOff>482009</xdr:colOff>
      <xdr:row>18</xdr:row>
      <xdr:rowOff>210658</xdr:rowOff>
    </xdr:from>
    <xdr:to>
      <xdr:col>3</xdr:col>
      <xdr:colOff>789246</xdr:colOff>
      <xdr:row>18</xdr:row>
      <xdr:rowOff>451441</xdr:rowOff>
    </xdr:to>
    <xdr:sp macro="" textlink="">
      <xdr:nvSpPr>
        <xdr:cNvPr id="32" name="Obdélník 31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SpPr/>
      </xdr:nvSpPr>
      <xdr:spPr>
        <a:xfrm>
          <a:off x="2065817" y="25462984"/>
          <a:ext cx="307237" cy="240783"/>
        </a:xfrm>
        <a:prstGeom prst="rect">
          <a:avLst/>
        </a:prstGeom>
        <a:noFill/>
        <a:ln w="63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cs-CZ" sz="1100">
            <a:ln>
              <a:solidFill>
                <a:schemeClr val="tx1"/>
              </a:solidFill>
            </a:ln>
          </a:endParaRPr>
        </a:p>
      </xdr:txBody>
    </xdr:sp>
    <xdr:clientData/>
  </xdr:twoCellAnchor>
  <xdr:twoCellAnchor>
    <xdr:from>
      <xdr:col>3</xdr:col>
      <xdr:colOff>847503</xdr:colOff>
      <xdr:row>18</xdr:row>
      <xdr:rowOff>232808</xdr:rowOff>
    </xdr:from>
    <xdr:to>
      <xdr:col>3</xdr:col>
      <xdr:colOff>1096704</xdr:colOff>
      <xdr:row>18</xdr:row>
      <xdr:rowOff>432168</xdr:rowOff>
    </xdr:to>
    <xdr:sp macro="" textlink="">
      <xdr:nvSpPr>
        <xdr:cNvPr id="33" name="Obdélník 32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SpPr/>
      </xdr:nvSpPr>
      <xdr:spPr>
        <a:xfrm>
          <a:off x="2431311" y="25485134"/>
          <a:ext cx="249201" cy="199360"/>
        </a:xfrm>
        <a:prstGeom prst="rect">
          <a:avLst/>
        </a:prstGeom>
        <a:noFill/>
        <a:ln w="63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cs-CZ" sz="1100">
            <a:ln>
              <a:solidFill>
                <a:schemeClr val="tx1"/>
              </a:solidFill>
            </a:ln>
          </a:endParaRPr>
        </a:p>
      </xdr:txBody>
    </xdr:sp>
    <xdr:clientData/>
  </xdr:twoCellAnchor>
  <xdr:twoCellAnchor>
    <xdr:from>
      <xdr:col>3</xdr:col>
      <xdr:colOff>817156</xdr:colOff>
      <xdr:row>18</xdr:row>
      <xdr:rowOff>213537</xdr:rowOff>
    </xdr:from>
    <xdr:to>
      <xdr:col>3</xdr:col>
      <xdr:colOff>1124393</xdr:colOff>
      <xdr:row>18</xdr:row>
      <xdr:rowOff>454320</xdr:rowOff>
    </xdr:to>
    <xdr:sp macro="" textlink="">
      <xdr:nvSpPr>
        <xdr:cNvPr id="34" name="Obdélník 33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SpPr/>
      </xdr:nvSpPr>
      <xdr:spPr>
        <a:xfrm>
          <a:off x="2400964" y="25465863"/>
          <a:ext cx="307237" cy="240783"/>
        </a:xfrm>
        <a:prstGeom prst="rect">
          <a:avLst/>
        </a:prstGeom>
        <a:noFill/>
        <a:ln w="63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cs-CZ" sz="1100">
            <a:ln>
              <a:solidFill>
                <a:schemeClr val="tx1"/>
              </a:solidFill>
            </a:ln>
          </a:endParaRPr>
        </a:p>
      </xdr:txBody>
    </xdr:sp>
    <xdr:clientData/>
  </xdr:twoCellAnchor>
  <xdr:twoCellAnchor>
    <xdr:from>
      <xdr:col>3</xdr:col>
      <xdr:colOff>124932</xdr:colOff>
      <xdr:row>18</xdr:row>
      <xdr:rowOff>185848</xdr:rowOff>
    </xdr:from>
    <xdr:to>
      <xdr:col>3</xdr:col>
      <xdr:colOff>1146323</xdr:colOff>
      <xdr:row>18</xdr:row>
      <xdr:rowOff>476250</xdr:rowOff>
    </xdr:to>
    <xdr:sp macro="" textlink="">
      <xdr:nvSpPr>
        <xdr:cNvPr id="35" name="Obdélník 3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SpPr/>
      </xdr:nvSpPr>
      <xdr:spPr>
        <a:xfrm>
          <a:off x="1708740" y="25438174"/>
          <a:ext cx="1021391" cy="290402"/>
        </a:xfrm>
        <a:prstGeom prst="rect">
          <a:avLst/>
        </a:prstGeom>
        <a:noFill/>
        <a:ln w="63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cs-CZ" sz="1100">
            <a:ln>
              <a:solidFill>
                <a:schemeClr val="tx1"/>
              </a:solidFill>
            </a:ln>
          </a:endParaRPr>
        </a:p>
      </xdr:txBody>
    </xdr:sp>
    <xdr:clientData/>
  </xdr:twoCellAnchor>
  <xdr:twoCellAnchor editAs="oneCell">
    <xdr:from>
      <xdr:col>3</xdr:col>
      <xdr:colOff>91109</xdr:colOff>
      <xdr:row>19</xdr:row>
      <xdr:rowOff>41413</xdr:rowOff>
    </xdr:from>
    <xdr:to>
      <xdr:col>3</xdr:col>
      <xdr:colOff>1286232</xdr:colOff>
      <xdr:row>19</xdr:row>
      <xdr:rowOff>969065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9231" b="4615"/>
        <a:stretch/>
      </xdr:blipFill>
      <xdr:spPr>
        <a:xfrm>
          <a:off x="1673087" y="26330413"/>
          <a:ext cx="1195123" cy="927652"/>
        </a:xfrm>
        <a:prstGeom prst="rect">
          <a:avLst/>
        </a:prstGeom>
      </xdr:spPr>
    </xdr:pic>
    <xdr:clientData/>
  </xdr:twoCellAnchor>
  <xdr:twoCellAnchor editAs="oneCell">
    <xdr:from>
      <xdr:col>3</xdr:col>
      <xdr:colOff>132522</xdr:colOff>
      <xdr:row>22</xdr:row>
      <xdr:rowOff>157370</xdr:rowOff>
    </xdr:from>
    <xdr:to>
      <xdr:col>3</xdr:col>
      <xdr:colOff>1315900</xdr:colOff>
      <xdr:row>22</xdr:row>
      <xdr:rowOff>1722783</xdr:rowOff>
    </xdr:to>
    <xdr:pic>
      <xdr:nvPicPr>
        <xdr:cNvPr id="5" name="Obrázek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14500" y="29436392"/>
          <a:ext cx="1183378" cy="1565413"/>
        </a:xfrm>
        <a:prstGeom prst="rect">
          <a:avLst/>
        </a:prstGeom>
      </xdr:spPr>
    </xdr:pic>
    <xdr:clientData/>
  </xdr:twoCellAnchor>
  <xdr:twoCellAnchor editAs="oneCell">
    <xdr:from>
      <xdr:col>2</xdr:col>
      <xdr:colOff>397565</xdr:colOff>
      <xdr:row>20</xdr:row>
      <xdr:rowOff>16567</xdr:rowOff>
    </xdr:from>
    <xdr:to>
      <xdr:col>3</xdr:col>
      <xdr:colOff>1377523</xdr:colOff>
      <xdr:row>20</xdr:row>
      <xdr:rowOff>753719</xdr:rowOff>
    </xdr:to>
    <xdr:pic>
      <xdr:nvPicPr>
        <xdr:cNvPr id="28" name="Obrázek 27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11451"/>
        <a:stretch/>
      </xdr:blipFill>
      <xdr:spPr>
        <a:xfrm>
          <a:off x="1150040" y="27324742"/>
          <a:ext cx="1808633" cy="73715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50"/>
  <sheetViews>
    <sheetView tabSelected="1" zoomScale="115" zoomScaleNormal="115" workbookViewId="0">
      <pane xSplit="19" ySplit="3" topLeftCell="T4" activePane="bottomRight" state="frozen"/>
      <selection pane="topRight" activeCell="R1" sqref="R1"/>
      <selection pane="bottomLeft" activeCell="A4" sqref="A4"/>
      <selection pane="bottomRight" activeCell="P22" sqref="P22:R22"/>
    </sheetView>
  </sheetViews>
  <sheetFormatPr defaultRowHeight="15" x14ac:dyDescent="0.25"/>
  <cols>
    <col min="1" max="1" width="7.7109375" customWidth="1"/>
    <col min="2" max="2" width="3.5703125" customWidth="1"/>
    <col min="3" max="3" width="12.42578125" customWidth="1"/>
    <col min="4" max="4" width="21.5703125" customWidth="1"/>
    <col min="5" max="5" width="13.7109375" customWidth="1"/>
    <col min="6" max="6" width="22.7109375" customWidth="1"/>
    <col min="7" max="8" width="9.7109375" customWidth="1"/>
    <col min="9" max="9" width="12.28515625" customWidth="1"/>
    <col min="10" max="10" width="9" customWidth="1"/>
    <col min="11" max="11" width="8.7109375" customWidth="1"/>
    <col min="12" max="12" width="9" customWidth="1"/>
    <col min="13" max="13" width="6" customWidth="1"/>
    <col min="14" max="15" width="8.7109375" customWidth="1"/>
    <col min="16" max="16" width="8.28515625" customWidth="1"/>
    <col min="17" max="17" width="11.85546875" bestFit="1" customWidth="1"/>
    <col min="19" max="19" width="27.140625" customWidth="1"/>
  </cols>
  <sheetData>
    <row r="1" spans="1:20" ht="26.25" customHeight="1" x14ac:dyDescent="0.45">
      <c r="A1" s="64" t="s">
        <v>21</v>
      </c>
      <c r="B1" s="64"/>
      <c r="C1" s="64"/>
      <c r="D1" s="64"/>
      <c r="E1" s="64"/>
      <c r="F1" s="64"/>
      <c r="G1" s="64"/>
      <c r="H1" s="64"/>
      <c r="I1" s="64"/>
      <c r="J1" s="64"/>
      <c r="K1" s="64"/>
      <c r="L1" s="64"/>
      <c r="M1" s="64"/>
      <c r="N1" s="64"/>
      <c r="O1" s="64"/>
      <c r="P1" s="64"/>
      <c r="Q1" s="64"/>
      <c r="R1" s="64"/>
      <c r="S1" s="64"/>
    </row>
    <row r="2" spans="1:20" ht="12.75" customHeight="1" thickBot="1" x14ac:dyDescent="0.5">
      <c r="A2" s="37"/>
      <c r="B2" s="37"/>
      <c r="C2" s="37"/>
      <c r="D2" s="37"/>
      <c r="E2" s="37"/>
      <c r="F2" s="37"/>
      <c r="G2" s="37"/>
      <c r="H2" s="37"/>
      <c r="I2" s="79" t="s">
        <v>75</v>
      </c>
      <c r="J2" s="79"/>
      <c r="K2" s="79"/>
      <c r="L2" s="79"/>
      <c r="M2" s="79"/>
      <c r="N2" s="79"/>
      <c r="O2" s="79"/>
      <c r="P2" s="79"/>
      <c r="Q2" s="79"/>
      <c r="R2" s="79"/>
      <c r="S2" s="79"/>
    </row>
    <row r="3" spans="1:20" ht="14.25" customHeight="1" x14ac:dyDescent="0.25">
      <c r="A3" s="70" t="s">
        <v>1</v>
      </c>
      <c r="B3" s="76" t="s">
        <v>31</v>
      </c>
      <c r="C3" s="74" t="s">
        <v>30</v>
      </c>
      <c r="D3" s="74" t="s">
        <v>58</v>
      </c>
      <c r="E3" s="74" t="s">
        <v>32</v>
      </c>
      <c r="F3" s="72" t="s">
        <v>33</v>
      </c>
      <c r="G3" s="70" t="s">
        <v>82</v>
      </c>
      <c r="H3" s="70" t="s">
        <v>83</v>
      </c>
      <c r="I3" s="67" t="s">
        <v>37</v>
      </c>
      <c r="J3" s="68"/>
      <c r="K3" s="68"/>
      <c r="L3" s="69"/>
      <c r="M3" s="67" t="s">
        <v>39</v>
      </c>
      <c r="N3" s="78"/>
      <c r="O3" s="69"/>
      <c r="P3" s="67" t="s">
        <v>34</v>
      </c>
      <c r="Q3" s="68"/>
      <c r="R3" s="69"/>
      <c r="S3" s="24"/>
      <c r="T3" s="1"/>
    </row>
    <row r="4" spans="1:20" ht="30.75" thickBot="1" x14ac:dyDescent="0.3">
      <c r="A4" s="71"/>
      <c r="B4" s="77"/>
      <c r="C4" s="75"/>
      <c r="D4" s="75"/>
      <c r="E4" s="75"/>
      <c r="F4" s="73"/>
      <c r="G4" s="71"/>
      <c r="H4" s="71"/>
      <c r="I4" s="6"/>
      <c r="J4" s="7" t="s">
        <v>42</v>
      </c>
      <c r="K4" s="7" t="s">
        <v>41</v>
      </c>
      <c r="L4" s="8" t="s">
        <v>43</v>
      </c>
      <c r="M4" s="6" t="s">
        <v>40</v>
      </c>
      <c r="N4" s="57" t="s">
        <v>41</v>
      </c>
      <c r="O4" s="8" t="s">
        <v>84</v>
      </c>
      <c r="P4" s="6" t="s">
        <v>34</v>
      </c>
      <c r="Q4" s="7" t="s">
        <v>35</v>
      </c>
      <c r="R4" s="8" t="s">
        <v>84</v>
      </c>
      <c r="S4" s="35" t="s">
        <v>43</v>
      </c>
      <c r="T4" s="1"/>
    </row>
    <row r="5" spans="1:20" ht="161.25" customHeight="1" x14ac:dyDescent="0.25">
      <c r="A5" s="33" t="s">
        <v>0</v>
      </c>
      <c r="B5" s="53">
        <v>36</v>
      </c>
      <c r="C5" s="5" t="s">
        <v>60</v>
      </c>
      <c r="D5" s="5"/>
      <c r="E5" s="21" t="s">
        <v>54</v>
      </c>
      <c r="F5" s="34" t="s">
        <v>56</v>
      </c>
      <c r="G5" s="47"/>
      <c r="H5" s="16">
        <f>G5*B5</f>
        <v>0</v>
      </c>
      <c r="I5" s="22" t="s">
        <v>38</v>
      </c>
      <c r="J5" s="5">
        <v>2</v>
      </c>
      <c r="K5" s="39"/>
      <c r="L5" s="50">
        <f>(K5*J5)*B5</f>
        <v>0</v>
      </c>
      <c r="M5" s="4">
        <v>1550</v>
      </c>
      <c r="N5" s="43"/>
      <c r="O5" s="50">
        <f>N5*B5</f>
        <v>0</v>
      </c>
      <c r="P5" s="4" t="s">
        <v>2</v>
      </c>
      <c r="Q5" s="39"/>
      <c r="R5" s="50">
        <f t="shared" ref="R5:R23" si="0">Q5*B5</f>
        <v>0</v>
      </c>
      <c r="S5" s="16">
        <f>H5+R5+O5+L5</f>
        <v>0</v>
      </c>
      <c r="T5" s="1"/>
    </row>
    <row r="6" spans="1:20" ht="84.75" customHeight="1" x14ac:dyDescent="0.25">
      <c r="A6" s="25" t="s">
        <v>3</v>
      </c>
      <c r="B6" s="54">
        <v>10</v>
      </c>
      <c r="C6" s="2" t="s">
        <v>61</v>
      </c>
      <c r="D6" s="65"/>
      <c r="E6" s="23" t="s">
        <v>54</v>
      </c>
      <c r="F6" s="27" t="s">
        <v>56</v>
      </c>
      <c r="G6" s="48"/>
      <c r="H6" s="16">
        <f t="shared" ref="H6:H24" si="1">G6*B6</f>
        <v>0</v>
      </c>
      <c r="I6" s="26" t="s">
        <v>38</v>
      </c>
      <c r="J6" s="2">
        <v>2</v>
      </c>
      <c r="K6" s="40"/>
      <c r="L6" s="50">
        <f t="shared" ref="L6:L24" si="2">(K6*J6)*B6</f>
        <v>0</v>
      </c>
      <c r="M6" s="3">
        <v>1550</v>
      </c>
      <c r="N6" s="42"/>
      <c r="O6" s="50">
        <f t="shared" ref="O6:O21" si="3">N6*B6</f>
        <v>0</v>
      </c>
      <c r="P6" s="3" t="s">
        <v>2</v>
      </c>
      <c r="Q6" s="40"/>
      <c r="R6" s="51">
        <f t="shared" si="0"/>
        <v>0</v>
      </c>
      <c r="S6" s="16">
        <f t="shared" ref="S6:S21" si="4">H6+R6+O6+L6</f>
        <v>0</v>
      </c>
      <c r="T6" s="1"/>
    </row>
    <row r="7" spans="1:20" ht="81" customHeight="1" x14ac:dyDescent="0.25">
      <c r="A7" s="25" t="s">
        <v>4</v>
      </c>
      <c r="B7" s="54">
        <v>4</v>
      </c>
      <c r="C7" s="2" t="s">
        <v>61</v>
      </c>
      <c r="D7" s="66"/>
      <c r="E7" s="2" t="s">
        <v>57</v>
      </c>
      <c r="F7" s="27" t="s">
        <v>56</v>
      </c>
      <c r="G7" s="48"/>
      <c r="H7" s="16">
        <f t="shared" si="1"/>
        <v>0</v>
      </c>
      <c r="I7" s="26" t="s">
        <v>38</v>
      </c>
      <c r="J7" s="2">
        <v>2</v>
      </c>
      <c r="K7" s="40"/>
      <c r="L7" s="50">
        <f t="shared" si="2"/>
        <v>0</v>
      </c>
      <c r="M7" s="3">
        <v>1550</v>
      </c>
      <c r="N7" s="42"/>
      <c r="O7" s="50">
        <f t="shared" si="3"/>
        <v>0</v>
      </c>
      <c r="P7" s="58" t="s">
        <v>5</v>
      </c>
      <c r="Q7" s="59"/>
      <c r="R7" s="60"/>
      <c r="S7" s="16">
        <f t="shared" si="4"/>
        <v>0</v>
      </c>
      <c r="T7" s="1"/>
    </row>
    <row r="8" spans="1:20" ht="159.75" customHeight="1" x14ac:dyDescent="0.25">
      <c r="A8" s="25" t="s">
        <v>6</v>
      </c>
      <c r="B8" s="54">
        <v>9</v>
      </c>
      <c r="C8" s="2" t="s">
        <v>64</v>
      </c>
      <c r="D8" s="2"/>
      <c r="E8" s="23" t="s">
        <v>54</v>
      </c>
      <c r="F8" s="27" t="s">
        <v>56</v>
      </c>
      <c r="G8" s="48"/>
      <c r="H8" s="16">
        <f t="shared" si="1"/>
        <v>0</v>
      </c>
      <c r="I8" s="26" t="s">
        <v>38</v>
      </c>
      <c r="J8" s="2">
        <v>2</v>
      </c>
      <c r="K8" s="40"/>
      <c r="L8" s="50">
        <f t="shared" si="2"/>
        <v>0</v>
      </c>
      <c r="M8" s="3">
        <v>1550</v>
      </c>
      <c r="N8" s="42"/>
      <c r="O8" s="50">
        <f t="shared" si="3"/>
        <v>0</v>
      </c>
      <c r="P8" s="3" t="s">
        <v>2</v>
      </c>
      <c r="Q8" s="40"/>
      <c r="R8" s="51">
        <f t="shared" si="0"/>
        <v>0</v>
      </c>
      <c r="S8" s="16">
        <f t="shared" si="4"/>
        <v>0</v>
      </c>
      <c r="T8" s="1"/>
    </row>
    <row r="9" spans="1:20" ht="162.75" customHeight="1" x14ac:dyDescent="0.25">
      <c r="A9" s="25" t="s">
        <v>7</v>
      </c>
      <c r="B9" s="54">
        <v>1</v>
      </c>
      <c r="C9" s="2" t="s">
        <v>29</v>
      </c>
      <c r="D9" s="2"/>
      <c r="E9" s="23" t="s">
        <v>54</v>
      </c>
      <c r="F9" s="27" t="s">
        <v>56</v>
      </c>
      <c r="G9" s="48"/>
      <c r="H9" s="16">
        <f t="shared" si="1"/>
        <v>0</v>
      </c>
      <c r="I9" s="26" t="s">
        <v>38</v>
      </c>
      <c r="J9" s="2">
        <v>2</v>
      </c>
      <c r="K9" s="40"/>
      <c r="L9" s="50">
        <f t="shared" si="2"/>
        <v>0</v>
      </c>
      <c r="M9" s="3">
        <v>880</v>
      </c>
      <c r="N9" s="42"/>
      <c r="O9" s="50">
        <f t="shared" si="3"/>
        <v>0</v>
      </c>
      <c r="P9" s="3" t="s">
        <v>2</v>
      </c>
      <c r="Q9" s="40"/>
      <c r="R9" s="51">
        <f t="shared" si="0"/>
        <v>0</v>
      </c>
      <c r="S9" s="16">
        <f t="shared" si="4"/>
        <v>0</v>
      </c>
      <c r="T9" s="1"/>
    </row>
    <row r="10" spans="1:20" ht="84.75" customHeight="1" x14ac:dyDescent="0.25">
      <c r="A10" s="25" t="s">
        <v>8</v>
      </c>
      <c r="B10" s="54">
        <v>8</v>
      </c>
      <c r="C10" s="2" t="s">
        <v>62</v>
      </c>
      <c r="D10" s="65"/>
      <c r="E10" s="23" t="s">
        <v>54</v>
      </c>
      <c r="F10" s="27" t="s">
        <v>56</v>
      </c>
      <c r="G10" s="48"/>
      <c r="H10" s="16">
        <f t="shared" si="1"/>
        <v>0</v>
      </c>
      <c r="I10" s="26" t="s">
        <v>38</v>
      </c>
      <c r="J10" s="2">
        <v>1</v>
      </c>
      <c r="K10" s="40"/>
      <c r="L10" s="50">
        <f t="shared" si="2"/>
        <v>0</v>
      </c>
      <c r="M10" s="3">
        <v>700</v>
      </c>
      <c r="N10" s="42"/>
      <c r="O10" s="50">
        <f t="shared" si="3"/>
        <v>0</v>
      </c>
      <c r="P10" s="58" t="s">
        <v>5</v>
      </c>
      <c r="Q10" s="59"/>
      <c r="R10" s="60"/>
      <c r="S10" s="16">
        <f t="shared" si="4"/>
        <v>0</v>
      </c>
      <c r="T10" s="1"/>
    </row>
    <row r="11" spans="1:20" ht="80.25" customHeight="1" x14ac:dyDescent="0.25">
      <c r="A11" s="25" t="s">
        <v>9</v>
      </c>
      <c r="B11" s="54">
        <v>4</v>
      </c>
      <c r="C11" s="2" t="s">
        <v>62</v>
      </c>
      <c r="D11" s="66"/>
      <c r="E11" s="23" t="s">
        <v>54</v>
      </c>
      <c r="F11" s="27" t="s">
        <v>56</v>
      </c>
      <c r="G11" s="48"/>
      <c r="H11" s="16">
        <f t="shared" si="1"/>
        <v>0</v>
      </c>
      <c r="I11" s="26" t="s">
        <v>38</v>
      </c>
      <c r="J11" s="2">
        <v>1</v>
      </c>
      <c r="K11" s="40"/>
      <c r="L11" s="50">
        <f t="shared" si="2"/>
        <v>0</v>
      </c>
      <c r="M11" s="3">
        <v>700</v>
      </c>
      <c r="N11" s="42"/>
      <c r="O11" s="50">
        <f t="shared" si="3"/>
        <v>0</v>
      </c>
      <c r="P11" s="3" t="s">
        <v>2</v>
      </c>
      <c r="Q11" s="40"/>
      <c r="R11" s="51">
        <f>Q11*B11</f>
        <v>0</v>
      </c>
      <c r="S11" s="16">
        <f t="shared" si="4"/>
        <v>0</v>
      </c>
      <c r="T11" s="1"/>
    </row>
    <row r="12" spans="1:20" ht="162.75" customHeight="1" x14ac:dyDescent="0.25">
      <c r="A12" s="25" t="s">
        <v>10</v>
      </c>
      <c r="B12" s="54">
        <v>4</v>
      </c>
      <c r="C12" s="2" t="s">
        <v>28</v>
      </c>
      <c r="D12" s="2"/>
      <c r="E12" s="23" t="s">
        <v>54</v>
      </c>
      <c r="F12" s="27" t="s">
        <v>56</v>
      </c>
      <c r="G12" s="48"/>
      <c r="H12" s="16">
        <f t="shared" si="1"/>
        <v>0</v>
      </c>
      <c r="I12" s="26" t="s">
        <v>38</v>
      </c>
      <c r="J12" s="2">
        <v>1</v>
      </c>
      <c r="K12" s="40"/>
      <c r="L12" s="50">
        <f t="shared" si="2"/>
        <v>0</v>
      </c>
      <c r="M12" s="3">
        <v>800</v>
      </c>
      <c r="N12" s="42"/>
      <c r="O12" s="50">
        <f t="shared" si="3"/>
        <v>0</v>
      </c>
      <c r="P12" s="58" t="s">
        <v>5</v>
      </c>
      <c r="Q12" s="59"/>
      <c r="R12" s="60"/>
      <c r="S12" s="16">
        <f t="shared" si="4"/>
        <v>0</v>
      </c>
      <c r="T12" s="1"/>
    </row>
    <row r="13" spans="1:20" ht="162" customHeight="1" x14ac:dyDescent="0.25">
      <c r="A13" s="25" t="s">
        <v>11</v>
      </c>
      <c r="B13" s="54">
        <v>1</v>
      </c>
      <c r="C13" s="2" t="s">
        <v>27</v>
      </c>
      <c r="D13" s="2"/>
      <c r="E13" s="23" t="s">
        <v>54</v>
      </c>
      <c r="F13" s="27" t="s">
        <v>56</v>
      </c>
      <c r="G13" s="48"/>
      <c r="H13" s="16">
        <f t="shared" si="1"/>
        <v>0</v>
      </c>
      <c r="I13" s="26" t="s">
        <v>38</v>
      </c>
      <c r="J13" s="2">
        <v>1</v>
      </c>
      <c r="K13" s="40"/>
      <c r="L13" s="50">
        <f t="shared" si="2"/>
        <v>0</v>
      </c>
      <c r="M13" s="3">
        <v>1400</v>
      </c>
      <c r="N13" s="42"/>
      <c r="O13" s="50">
        <f t="shared" si="3"/>
        <v>0</v>
      </c>
      <c r="P13" s="3" t="s">
        <v>2</v>
      </c>
      <c r="Q13" s="40"/>
      <c r="R13" s="51">
        <f t="shared" si="0"/>
        <v>0</v>
      </c>
      <c r="S13" s="16">
        <f t="shared" si="4"/>
        <v>0</v>
      </c>
      <c r="T13" s="1"/>
    </row>
    <row r="14" spans="1:20" ht="163.5" customHeight="1" x14ac:dyDescent="0.25">
      <c r="A14" s="25" t="s">
        <v>12</v>
      </c>
      <c r="B14" s="54">
        <v>2</v>
      </c>
      <c r="C14" s="2" t="s">
        <v>63</v>
      </c>
      <c r="D14" s="2"/>
      <c r="E14" s="23" t="s">
        <v>54</v>
      </c>
      <c r="F14" s="27" t="s">
        <v>56</v>
      </c>
      <c r="G14" s="48"/>
      <c r="H14" s="16">
        <f t="shared" si="1"/>
        <v>0</v>
      </c>
      <c r="I14" s="26" t="s">
        <v>38</v>
      </c>
      <c r="J14" s="2">
        <v>4</v>
      </c>
      <c r="K14" s="40"/>
      <c r="L14" s="50">
        <f t="shared" si="2"/>
        <v>0</v>
      </c>
      <c r="M14" s="3">
        <v>2120</v>
      </c>
      <c r="N14" s="42"/>
      <c r="O14" s="50">
        <f t="shared" si="3"/>
        <v>0</v>
      </c>
      <c r="P14" s="3" t="s">
        <v>2</v>
      </c>
      <c r="Q14" s="40"/>
      <c r="R14" s="51">
        <f t="shared" si="0"/>
        <v>0</v>
      </c>
      <c r="S14" s="16">
        <f t="shared" si="4"/>
        <v>0</v>
      </c>
      <c r="T14" s="1"/>
    </row>
    <row r="15" spans="1:20" ht="162.75" customHeight="1" x14ac:dyDescent="0.25">
      <c r="A15" s="25" t="s">
        <v>13</v>
      </c>
      <c r="B15" s="54">
        <v>1</v>
      </c>
      <c r="C15" s="2" t="s">
        <v>64</v>
      </c>
      <c r="D15" s="2"/>
      <c r="E15" s="23" t="s">
        <v>54</v>
      </c>
      <c r="F15" s="27" t="s">
        <v>56</v>
      </c>
      <c r="G15" s="48"/>
      <c r="H15" s="16">
        <f t="shared" si="1"/>
        <v>0</v>
      </c>
      <c r="I15" s="26" t="s">
        <v>38</v>
      </c>
      <c r="J15" s="2">
        <v>2</v>
      </c>
      <c r="K15" s="40"/>
      <c r="L15" s="50">
        <f t="shared" si="2"/>
        <v>0</v>
      </c>
      <c r="M15" s="3">
        <v>1570</v>
      </c>
      <c r="N15" s="42"/>
      <c r="O15" s="50">
        <f t="shared" si="3"/>
        <v>0</v>
      </c>
      <c r="P15" s="3" t="s">
        <v>2</v>
      </c>
      <c r="Q15" s="40"/>
      <c r="R15" s="51">
        <f t="shared" si="0"/>
        <v>0</v>
      </c>
      <c r="S15" s="16">
        <f t="shared" si="4"/>
        <v>0</v>
      </c>
      <c r="T15" s="1"/>
    </row>
    <row r="16" spans="1:20" ht="161.25" customHeight="1" x14ac:dyDescent="0.25">
      <c r="A16" s="25" t="s">
        <v>14</v>
      </c>
      <c r="B16" s="54">
        <v>2</v>
      </c>
      <c r="C16" s="2" t="s">
        <v>26</v>
      </c>
      <c r="D16" s="2"/>
      <c r="E16" s="23" t="s">
        <v>54</v>
      </c>
      <c r="F16" s="27" t="s">
        <v>56</v>
      </c>
      <c r="G16" s="48"/>
      <c r="H16" s="16">
        <f t="shared" si="1"/>
        <v>0</v>
      </c>
      <c r="I16" s="26" t="s">
        <v>38</v>
      </c>
      <c r="J16" s="2">
        <v>1</v>
      </c>
      <c r="K16" s="40"/>
      <c r="L16" s="50">
        <f t="shared" si="2"/>
        <v>0</v>
      </c>
      <c r="M16" s="3">
        <v>930</v>
      </c>
      <c r="N16" s="42"/>
      <c r="O16" s="50">
        <f t="shared" si="3"/>
        <v>0</v>
      </c>
      <c r="P16" s="58" t="s">
        <v>5</v>
      </c>
      <c r="Q16" s="59"/>
      <c r="R16" s="60"/>
      <c r="S16" s="16">
        <f t="shared" si="4"/>
        <v>0</v>
      </c>
      <c r="T16" s="1"/>
    </row>
    <row r="17" spans="1:20" ht="162.75" customHeight="1" x14ac:dyDescent="0.25">
      <c r="A17" s="25" t="s">
        <v>15</v>
      </c>
      <c r="B17" s="54">
        <v>5</v>
      </c>
      <c r="C17" s="2" t="s">
        <v>65</v>
      </c>
      <c r="D17" s="2"/>
      <c r="E17" s="23" t="s">
        <v>54</v>
      </c>
      <c r="F17" s="27" t="s">
        <v>56</v>
      </c>
      <c r="G17" s="48"/>
      <c r="H17" s="16">
        <f t="shared" si="1"/>
        <v>0</v>
      </c>
      <c r="I17" s="26" t="s">
        <v>38</v>
      </c>
      <c r="J17" s="2">
        <v>2</v>
      </c>
      <c r="K17" s="40"/>
      <c r="L17" s="50">
        <f t="shared" si="2"/>
        <v>0</v>
      </c>
      <c r="M17" s="3">
        <v>1380</v>
      </c>
      <c r="N17" s="42"/>
      <c r="O17" s="50">
        <f t="shared" si="3"/>
        <v>0</v>
      </c>
      <c r="P17" s="3" t="s">
        <v>2</v>
      </c>
      <c r="Q17" s="40"/>
      <c r="R17" s="51">
        <f t="shared" si="0"/>
        <v>0</v>
      </c>
      <c r="S17" s="16">
        <f t="shared" si="4"/>
        <v>0</v>
      </c>
      <c r="T17" s="1"/>
    </row>
    <row r="18" spans="1:20" ht="124.5" customHeight="1" x14ac:dyDescent="0.25">
      <c r="A18" s="25" t="s">
        <v>16</v>
      </c>
      <c r="B18" s="54">
        <v>1</v>
      </c>
      <c r="C18" s="2" t="s">
        <v>25</v>
      </c>
      <c r="D18" s="2"/>
      <c r="E18" s="23" t="s">
        <v>54</v>
      </c>
      <c r="F18" s="27" t="s">
        <v>59</v>
      </c>
      <c r="G18" s="48"/>
      <c r="H18" s="16">
        <f t="shared" si="1"/>
        <v>0</v>
      </c>
      <c r="I18" s="26" t="s">
        <v>38</v>
      </c>
      <c r="J18" s="2">
        <v>1</v>
      </c>
      <c r="K18" s="40"/>
      <c r="L18" s="50">
        <f t="shared" si="2"/>
        <v>0</v>
      </c>
      <c r="M18" s="3">
        <v>680</v>
      </c>
      <c r="N18" s="42"/>
      <c r="O18" s="50">
        <f t="shared" si="3"/>
        <v>0</v>
      </c>
      <c r="P18" s="58" t="s">
        <v>5</v>
      </c>
      <c r="Q18" s="59"/>
      <c r="R18" s="60"/>
      <c r="S18" s="16">
        <f t="shared" si="4"/>
        <v>0</v>
      </c>
      <c r="T18" s="1"/>
    </row>
    <row r="19" spans="1:20" ht="81" customHeight="1" x14ac:dyDescent="0.25">
      <c r="A19" s="25" t="s">
        <v>17</v>
      </c>
      <c r="B19" s="54">
        <v>1</v>
      </c>
      <c r="C19" s="2" t="s">
        <v>24</v>
      </c>
      <c r="D19" s="2"/>
      <c r="E19" s="23" t="s">
        <v>54</v>
      </c>
      <c r="F19" s="27" t="s">
        <v>56</v>
      </c>
      <c r="G19" s="48"/>
      <c r="H19" s="16">
        <f t="shared" si="1"/>
        <v>0</v>
      </c>
      <c r="I19" s="26" t="s">
        <v>38</v>
      </c>
      <c r="J19" s="2">
        <v>3</v>
      </c>
      <c r="K19" s="40"/>
      <c r="L19" s="50">
        <f t="shared" si="2"/>
        <v>0</v>
      </c>
      <c r="M19" s="3">
        <v>3880</v>
      </c>
      <c r="N19" s="42"/>
      <c r="O19" s="50">
        <f t="shared" si="3"/>
        <v>0</v>
      </c>
      <c r="P19" s="58" t="s">
        <v>5</v>
      </c>
      <c r="Q19" s="59"/>
      <c r="R19" s="60"/>
      <c r="S19" s="16">
        <f t="shared" si="4"/>
        <v>0</v>
      </c>
      <c r="T19" s="1"/>
    </row>
    <row r="20" spans="1:20" ht="81" customHeight="1" x14ac:dyDescent="0.25">
      <c r="A20" s="25" t="s">
        <v>69</v>
      </c>
      <c r="B20" s="54">
        <v>4</v>
      </c>
      <c r="C20" s="2" t="s">
        <v>70</v>
      </c>
      <c r="D20" s="2"/>
      <c r="E20" s="23" t="s">
        <v>54</v>
      </c>
      <c r="F20" s="27" t="s">
        <v>71</v>
      </c>
      <c r="G20" s="48"/>
      <c r="H20" s="16">
        <f t="shared" si="1"/>
        <v>0</v>
      </c>
      <c r="I20" s="26" t="s">
        <v>38</v>
      </c>
      <c r="J20" s="2">
        <v>1</v>
      </c>
      <c r="K20" s="40"/>
      <c r="L20" s="50">
        <f t="shared" si="2"/>
        <v>0</v>
      </c>
      <c r="M20" s="3">
        <v>1650</v>
      </c>
      <c r="N20" s="42"/>
      <c r="O20" s="50">
        <f t="shared" si="3"/>
        <v>0</v>
      </c>
      <c r="P20" s="3" t="s">
        <v>2</v>
      </c>
      <c r="Q20" s="40"/>
      <c r="R20" s="51">
        <f t="shared" si="0"/>
        <v>0</v>
      </c>
      <c r="S20" s="16">
        <f t="shared" si="4"/>
        <v>0</v>
      </c>
      <c r="T20" s="1"/>
    </row>
    <row r="21" spans="1:20" ht="81" customHeight="1" x14ac:dyDescent="0.25">
      <c r="A21" s="25" t="s">
        <v>78</v>
      </c>
      <c r="B21" s="54">
        <v>1</v>
      </c>
      <c r="C21" s="2" t="s">
        <v>79</v>
      </c>
      <c r="D21" s="2"/>
      <c r="E21" s="23" t="s">
        <v>80</v>
      </c>
      <c r="F21" s="27" t="s">
        <v>81</v>
      </c>
      <c r="G21" s="48"/>
      <c r="H21" s="16">
        <f t="shared" si="1"/>
        <v>0</v>
      </c>
      <c r="I21" s="58" t="s">
        <v>5</v>
      </c>
      <c r="J21" s="59"/>
      <c r="K21" s="59"/>
      <c r="L21" s="60"/>
      <c r="M21" s="3">
        <v>4350</v>
      </c>
      <c r="N21" s="42"/>
      <c r="O21" s="50">
        <f t="shared" si="3"/>
        <v>0</v>
      </c>
      <c r="P21" s="58" t="s">
        <v>5</v>
      </c>
      <c r="Q21" s="59"/>
      <c r="R21" s="60"/>
      <c r="S21" s="16">
        <f t="shared" si="4"/>
        <v>0</v>
      </c>
      <c r="T21" s="1"/>
    </row>
    <row r="22" spans="1:20" ht="154.5" customHeight="1" x14ac:dyDescent="0.25">
      <c r="A22" s="25" t="s">
        <v>18</v>
      </c>
      <c r="B22" s="54">
        <v>1</v>
      </c>
      <c r="C22" s="2" t="s">
        <v>23</v>
      </c>
      <c r="D22" s="2"/>
      <c r="E22" s="23" t="s">
        <v>54</v>
      </c>
      <c r="F22" s="27" t="s">
        <v>73</v>
      </c>
      <c r="G22" s="48"/>
      <c r="H22" s="16">
        <f t="shared" si="1"/>
        <v>0</v>
      </c>
      <c r="I22" s="3" t="s">
        <v>55</v>
      </c>
      <c r="J22" s="2">
        <v>1</v>
      </c>
      <c r="K22" s="40"/>
      <c r="L22" s="50">
        <f>(K22*J22)*B22</f>
        <v>0</v>
      </c>
      <c r="M22" s="58" t="s">
        <v>5</v>
      </c>
      <c r="N22" s="59"/>
      <c r="O22" s="60"/>
      <c r="P22" s="58" t="s">
        <v>5</v>
      </c>
      <c r="Q22" s="59"/>
      <c r="R22" s="60"/>
      <c r="S22" s="16">
        <f>H22+R22+O22+L22</f>
        <v>0</v>
      </c>
      <c r="T22" s="1"/>
    </row>
    <row r="23" spans="1:20" ht="154.5" customHeight="1" x14ac:dyDescent="0.25">
      <c r="A23" s="32" t="s">
        <v>19</v>
      </c>
      <c r="B23" s="55">
        <v>1</v>
      </c>
      <c r="C23" s="12" t="s">
        <v>68</v>
      </c>
      <c r="D23" s="12"/>
      <c r="E23" s="38" t="s">
        <v>54</v>
      </c>
      <c r="F23" s="27" t="s">
        <v>72</v>
      </c>
      <c r="G23" s="49"/>
      <c r="H23" s="16">
        <f t="shared" si="1"/>
        <v>0</v>
      </c>
      <c r="I23" s="11" t="s">
        <v>85</v>
      </c>
      <c r="J23" s="12">
        <v>2</v>
      </c>
      <c r="K23" s="41"/>
      <c r="L23" s="50">
        <f t="shared" si="2"/>
        <v>0</v>
      </c>
      <c r="M23" s="58" t="s">
        <v>5</v>
      </c>
      <c r="N23" s="59"/>
      <c r="O23" s="60"/>
      <c r="P23" s="11" t="s">
        <v>2</v>
      </c>
      <c r="Q23" s="41"/>
      <c r="R23" s="52">
        <f t="shared" si="0"/>
        <v>0</v>
      </c>
      <c r="S23" s="16">
        <f>H23+R23+O23+L23</f>
        <v>0</v>
      </c>
      <c r="T23" s="1"/>
    </row>
    <row r="24" spans="1:20" ht="146.25" customHeight="1" thickBot="1" x14ac:dyDescent="0.3">
      <c r="A24" s="32" t="s">
        <v>67</v>
      </c>
      <c r="B24" s="55">
        <v>1</v>
      </c>
      <c r="C24" s="12" t="s">
        <v>22</v>
      </c>
      <c r="D24" s="12"/>
      <c r="E24" s="12" t="s">
        <v>5</v>
      </c>
      <c r="F24" s="13" t="s">
        <v>74</v>
      </c>
      <c r="G24" s="49"/>
      <c r="H24" s="16">
        <f t="shared" si="1"/>
        <v>0</v>
      </c>
      <c r="I24" s="11" t="s">
        <v>55</v>
      </c>
      <c r="J24" s="12">
        <v>1</v>
      </c>
      <c r="K24" s="41"/>
      <c r="L24" s="50">
        <f>(K24*J24)*B24</f>
        <v>0</v>
      </c>
      <c r="M24" s="61" t="s">
        <v>5</v>
      </c>
      <c r="N24" s="62"/>
      <c r="O24" s="63"/>
      <c r="P24" s="61" t="s">
        <v>5</v>
      </c>
      <c r="Q24" s="62"/>
      <c r="R24" s="63"/>
      <c r="S24" s="16">
        <f>H24+R24+O24+L24</f>
        <v>0</v>
      </c>
      <c r="T24" s="1"/>
    </row>
    <row r="25" spans="1:20" ht="30.75" thickBot="1" x14ac:dyDescent="0.3">
      <c r="A25" s="14" t="s">
        <v>20</v>
      </c>
      <c r="B25" s="56">
        <f>SUM(B5:B24)</f>
        <v>97</v>
      </c>
      <c r="C25" s="28"/>
      <c r="D25" s="28"/>
      <c r="E25" s="28"/>
      <c r="F25" s="29"/>
      <c r="G25" s="15"/>
      <c r="H25" s="15"/>
      <c r="I25" s="30"/>
      <c r="J25" s="28"/>
      <c r="K25" s="28"/>
      <c r="L25" s="31"/>
      <c r="M25" s="30"/>
      <c r="N25" s="29"/>
      <c r="O25" s="31"/>
      <c r="P25" s="30"/>
      <c r="Q25" s="28"/>
      <c r="R25" s="31"/>
      <c r="S25" s="15">
        <f>SUM(S5:S24)</f>
        <v>0</v>
      </c>
      <c r="T25" s="1"/>
    </row>
    <row r="26" spans="1:20" ht="15.75" thickBot="1" x14ac:dyDescent="0.3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</row>
    <row r="27" spans="1:20" ht="15.75" thickBot="1" x14ac:dyDescent="0.3">
      <c r="L27" s="80" t="s">
        <v>77</v>
      </c>
      <c r="M27" s="81"/>
      <c r="N27" s="81"/>
      <c r="O27" s="81"/>
      <c r="P27" s="82"/>
      <c r="Q27" s="9" t="s">
        <v>45</v>
      </c>
      <c r="R27" s="10" t="s">
        <v>35</v>
      </c>
      <c r="S27" s="15" t="s">
        <v>36</v>
      </c>
    </row>
    <row r="28" spans="1:20" ht="15" customHeight="1" x14ac:dyDescent="0.25">
      <c r="L28" s="88" t="s">
        <v>44</v>
      </c>
      <c r="M28" s="66"/>
      <c r="N28" s="66"/>
      <c r="O28" s="66"/>
      <c r="P28" s="66"/>
      <c r="Q28" s="5">
        <v>2</v>
      </c>
      <c r="R28" s="43"/>
      <c r="S28" s="16">
        <f>R28*Q28</f>
        <v>0</v>
      </c>
    </row>
    <row r="29" spans="1:20" ht="17.25" customHeight="1" x14ac:dyDescent="0.25">
      <c r="L29" s="91" t="s">
        <v>76</v>
      </c>
      <c r="M29" s="92"/>
      <c r="N29" s="92"/>
      <c r="O29" s="92"/>
      <c r="P29" s="92"/>
      <c r="Q29" s="44">
        <v>1</v>
      </c>
      <c r="R29" s="45"/>
      <c r="S29" s="46">
        <f>R29*Q29</f>
        <v>0</v>
      </c>
    </row>
    <row r="30" spans="1:20" ht="15" customHeight="1" x14ac:dyDescent="0.25">
      <c r="L30" s="89" t="s">
        <v>46</v>
      </c>
      <c r="M30" s="90"/>
      <c r="N30" s="90"/>
      <c r="O30" s="90"/>
      <c r="P30" s="90"/>
      <c r="Q30" s="40"/>
      <c r="R30" s="42"/>
      <c r="S30" s="17">
        <f t="shared" ref="S30:S37" si="5">R30*Q30</f>
        <v>0</v>
      </c>
    </row>
    <row r="31" spans="1:20" ht="15" customHeight="1" x14ac:dyDescent="0.25">
      <c r="L31" s="89" t="s">
        <v>47</v>
      </c>
      <c r="M31" s="90"/>
      <c r="N31" s="90"/>
      <c r="O31" s="90"/>
      <c r="P31" s="90"/>
      <c r="Q31" s="2">
        <f>SUM(B5:B21)</f>
        <v>94</v>
      </c>
      <c r="R31" s="42"/>
      <c r="S31" s="17">
        <f t="shared" si="5"/>
        <v>0</v>
      </c>
    </row>
    <row r="32" spans="1:20" ht="15" customHeight="1" x14ac:dyDescent="0.25">
      <c r="L32" s="89" t="s">
        <v>48</v>
      </c>
      <c r="M32" s="90"/>
      <c r="N32" s="90"/>
      <c r="O32" s="90"/>
      <c r="P32" s="90"/>
      <c r="Q32" s="2">
        <f>SUM(B22:B24)</f>
        <v>3</v>
      </c>
      <c r="R32" s="42"/>
      <c r="S32" s="17">
        <f t="shared" si="5"/>
        <v>0</v>
      </c>
    </row>
    <row r="33" spans="1:20" ht="15" customHeight="1" x14ac:dyDescent="0.25">
      <c r="L33" s="89" t="s">
        <v>49</v>
      </c>
      <c r="M33" s="90"/>
      <c r="N33" s="90"/>
      <c r="O33" s="90"/>
      <c r="P33" s="90"/>
      <c r="Q33" s="2">
        <f>SUM(B5:B21)</f>
        <v>94</v>
      </c>
      <c r="R33" s="42"/>
      <c r="S33" s="17">
        <f t="shared" si="5"/>
        <v>0</v>
      </c>
    </row>
    <row r="34" spans="1:20" ht="15" customHeight="1" x14ac:dyDescent="0.25">
      <c r="L34" s="89" t="s">
        <v>66</v>
      </c>
      <c r="M34" s="90"/>
      <c r="N34" s="90"/>
      <c r="O34" s="90"/>
      <c r="P34" s="90"/>
      <c r="Q34" s="2">
        <f>B5+B6+B8+B9+B11+B13+B14+B15+B17+B20+B23</f>
        <v>74</v>
      </c>
      <c r="R34" s="42"/>
      <c r="S34" s="17">
        <f>R34*Q34</f>
        <v>0</v>
      </c>
    </row>
    <row r="35" spans="1:20" ht="15" customHeight="1" x14ac:dyDescent="0.25">
      <c r="L35" s="89" t="s">
        <v>50</v>
      </c>
      <c r="M35" s="90"/>
      <c r="N35" s="90"/>
      <c r="O35" s="90"/>
      <c r="P35" s="90"/>
      <c r="Q35" s="2">
        <f>B25</f>
        <v>97</v>
      </c>
      <c r="R35" s="42"/>
      <c r="S35" s="17">
        <f t="shared" si="5"/>
        <v>0</v>
      </c>
    </row>
    <row r="36" spans="1:20" ht="15" customHeight="1" x14ac:dyDescent="0.25">
      <c r="L36" s="89" t="s">
        <v>86</v>
      </c>
      <c r="M36" s="90"/>
      <c r="N36" s="90"/>
      <c r="O36" s="90"/>
      <c r="P36" s="90"/>
      <c r="Q36" s="40"/>
      <c r="R36" s="42"/>
      <c r="S36" s="17">
        <f t="shared" si="5"/>
        <v>0</v>
      </c>
    </row>
    <row r="37" spans="1:20" ht="15" customHeight="1" x14ac:dyDescent="0.25">
      <c r="L37" s="89" t="s">
        <v>51</v>
      </c>
      <c r="M37" s="90"/>
      <c r="N37" s="90"/>
      <c r="O37" s="90"/>
      <c r="P37" s="90"/>
      <c r="Q37" s="40"/>
      <c r="R37" s="42"/>
      <c r="S37" s="17">
        <f t="shared" si="5"/>
        <v>0</v>
      </c>
    </row>
    <row r="38" spans="1:20" x14ac:dyDescent="0.25">
      <c r="L38" s="83" t="s">
        <v>52</v>
      </c>
      <c r="M38" s="84"/>
      <c r="N38" s="84"/>
      <c r="O38" s="84"/>
      <c r="P38" s="84"/>
      <c r="Q38" s="19"/>
      <c r="R38" s="20"/>
      <c r="S38" s="17">
        <f>SUM(S28:S37)</f>
        <v>0</v>
      </c>
    </row>
    <row r="39" spans="1:20" ht="3.75" customHeight="1" thickBot="1" x14ac:dyDescent="0.3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1"/>
      <c r="M39" s="12"/>
      <c r="N39" s="12"/>
      <c r="O39" s="12"/>
      <c r="P39" s="12"/>
      <c r="Q39" s="12"/>
      <c r="R39" s="13"/>
      <c r="S39" s="18"/>
      <c r="T39" s="1"/>
    </row>
    <row r="40" spans="1:20" ht="27" thickBot="1" x14ac:dyDescent="0.4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85" t="s">
        <v>53</v>
      </c>
      <c r="M40" s="86"/>
      <c r="N40" s="86"/>
      <c r="O40" s="86"/>
      <c r="P40" s="86"/>
      <c r="Q40" s="86"/>
      <c r="R40" s="87"/>
      <c r="S40" s="36">
        <f>S38+S25</f>
        <v>0</v>
      </c>
      <c r="T40" s="1"/>
    </row>
    <row r="41" spans="1:20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</row>
    <row r="42" spans="1:20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</row>
    <row r="43" spans="1:20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</row>
    <row r="44" spans="1:20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</row>
    <row r="45" spans="1:20" x14ac:dyDescent="0.2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</row>
    <row r="46" spans="1:20" x14ac:dyDescent="0.2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</row>
    <row r="47" spans="1:20" x14ac:dyDescent="0.2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</row>
    <row r="48" spans="1:20" x14ac:dyDescent="0.2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</row>
    <row r="49" spans="1:20" x14ac:dyDescent="0.2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</row>
    <row r="50" spans="1:20" x14ac:dyDescent="0.2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</row>
  </sheetData>
  <mergeCells count="41">
    <mergeCell ref="L27:P27"/>
    <mergeCell ref="L38:P38"/>
    <mergeCell ref="L40:R40"/>
    <mergeCell ref="L28:P28"/>
    <mergeCell ref="L30:P30"/>
    <mergeCell ref="L31:P31"/>
    <mergeCell ref="L32:P32"/>
    <mergeCell ref="L33:P33"/>
    <mergeCell ref="L35:P35"/>
    <mergeCell ref="L36:P36"/>
    <mergeCell ref="L37:P37"/>
    <mergeCell ref="L34:P34"/>
    <mergeCell ref="L29:P29"/>
    <mergeCell ref="A1:S1"/>
    <mergeCell ref="D6:D7"/>
    <mergeCell ref="D10:D11"/>
    <mergeCell ref="P3:R3"/>
    <mergeCell ref="I3:L3"/>
    <mergeCell ref="H3:H4"/>
    <mergeCell ref="F3:F4"/>
    <mergeCell ref="E3:E4"/>
    <mergeCell ref="D3:D4"/>
    <mergeCell ref="C3:C4"/>
    <mergeCell ref="B3:B4"/>
    <mergeCell ref="A3:A4"/>
    <mergeCell ref="M3:O3"/>
    <mergeCell ref="I2:S2"/>
    <mergeCell ref="G3:G4"/>
    <mergeCell ref="P22:R22"/>
    <mergeCell ref="I21:L21"/>
    <mergeCell ref="P24:R24"/>
    <mergeCell ref="P18:R18"/>
    <mergeCell ref="P19:R19"/>
    <mergeCell ref="M23:O23"/>
    <mergeCell ref="M24:O24"/>
    <mergeCell ref="M22:O22"/>
    <mergeCell ref="P16:R16"/>
    <mergeCell ref="P12:R12"/>
    <mergeCell ref="P10:R10"/>
    <mergeCell ref="P7:R7"/>
    <mergeCell ref="P21:R21"/>
  </mergeCells>
  <pageMargins left="0.7" right="0.7" top="0.78740157499999996" bottom="0.78740157499999996" header="0.3" footer="0.3"/>
  <pageSetup paperSize="9" scale="60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Boskovice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arch. Andrea Prajsová</dc:creator>
  <cp:lastModifiedBy>Bc. Lucie Pohle</cp:lastModifiedBy>
  <cp:lastPrinted>2024-01-12T08:12:46Z</cp:lastPrinted>
  <dcterms:created xsi:type="dcterms:W3CDTF">2023-12-20T14:08:29Z</dcterms:created>
  <dcterms:modified xsi:type="dcterms:W3CDTF">2024-01-12T09:10:22Z</dcterms:modified>
</cp:coreProperties>
</file>